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<sst xmlns="http://schemas.openxmlformats.org/spreadsheetml/2006/main" count="114" uniqueCount="71">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</sst>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13730773.270400001</v>
      </c>
      <c r="F3" s="25">
        <f>RA!I7</f>
        <v>1958226.7807</v>
      </c>
      <c r="G3" s="16">
        <f>E3-F3</f>
        <v>11772546.489700001</v>
      </c>
      <c r="H3" s="27">
        <f>RA!J7</f>
        <v>14.261591405936599</v>
      </c>
      <c r="I3" s="20">
        <f>SUM(I4:I39)</f>
        <v>13730776.313648848</v>
      </c>
      <c r="J3" s="21">
        <f>SUM(J4:J39)</f>
        <v>11772546.990078947</v>
      </c>
      <c r="K3" s="22">
        <f>E3-I3</f>
        <v>-3.0432488471269608</v>
      </c>
      <c r="L3" s="22">
        <f>G3-J3</f>
        <v>-0.50037894584238529</v>
      </c>
    </row>
    <row r="4" spans="1:12" x14ac:dyDescent="0.15">
      <c r="A4" s="38">
        <f>RA!A8</f>
        <v>41704</v>
      </c>
      <c r="B4" s="12">
        <v>12</v>
      </c>
      <c r="C4" s="35" t="s">
        <v>6</v>
      </c>
      <c r="D4" s="35"/>
      <c r="E4" s="15">
        <f>VLOOKUP(C4,RA!B8:D39,3,0)</f>
        <v>613737.59219999996</v>
      </c>
      <c r="F4" s="25">
        <f>VLOOKUP(C4,RA!B8:I43,8,0)</f>
        <v>-8134.8549999999996</v>
      </c>
      <c r="G4" s="16">
        <f t="shared" ref="G4:G39" si="0">E4-F4</f>
        <v>621872.44719999994</v>
      </c>
      <c r="H4" s="27">
        <f>RA!J8</f>
        <v>-1.3254614192426799</v>
      </c>
      <c r="I4" s="20">
        <f>VLOOKUP(B4,RMS!B:D,3,FALSE)</f>
        <v>613738.12324786303</v>
      </c>
      <c r="J4" s="21">
        <f>VLOOKUP(B4,RMS!B:E,4,FALSE)</f>
        <v>621872.44848888903</v>
      </c>
      <c r="K4" s="22">
        <f t="shared" ref="K4:K39" si="1">E4-I4</f>
        <v>-0.53104786307085305</v>
      </c>
      <c r="L4" s="22">
        <f t="shared" ref="L4:L39" si="2">G4-J4</f>
        <v>-1.2888890923932195E-3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90456.596399999995</v>
      </c>
      <c r="F5" s="25">
        <f>VLOOKUP(C5,RA!B9:I44,8,0)</f>
        <v>19321.825000000001</v>
      </c>
      <c r="G5" s="16">
        <f t="shared" si="0"/>
        <v>71134.771399999998</v>
      </c>
      <c r="H5" s="27">
        <f>RA!J9</f>
        <v>21.360327238666699</v>
      </c>
      <c r="I5" s="20">
        <f>VLOOKUP(B5,RMS!B:D,3,FALSE)</f>
        <v>90456.615412086801</v>
      </c>
      <c r="J5" s="21">
        <f>VLOOKUP(B5,RMS!B:E,4,FALSE)</f>
        <v>71134.767387769505</v>
      </c>
      <c r="K5" s="22">
        <f t="shared" si="1"/>
        <v>-1.9012086806469597E-2</v>
      </c>
      <c r="L5" s="22">
        <f t="shared" si="2"/>
        <v>4.0122304926626384E-3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98855.287899999996</v>
      </c>
      <c r="F6" s="25">
        <f>VLOOKUP(C6,RA!B10:I45,8,0)</f>
        <v>25745.861499999999</v>
      </c>
      <c r="G6" s="16">
        <f t="shared" si="0"/>
        <v>73109.426399999997</v>
      </c>
      <c r="H6" s="27">
        <f>RA!J10</f>
        <v>26.043990207224901</v>
      </c>
      <c r="I6" s="20">
        <f>VLOOKUP(B6,RMS!B:D,3,FALSE)</f>
        <v>98857.168320512807</v>
      </c>
      <c r="J6" s="21">
        <f>VLOOKUP(B6,RMS!B:E,4,FALSE)</f>
        <v>73109.426187179502</v>
      </c>
      <c r="K6" s="22">
        <f t="shared" si="1"/>
        <v>-1.8804205128108151</v>
      </c>
      <c r="L6" s="22">
        <f t="shared" si="2"/>
        <v>2.1282049419824034E-4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65851.166100000002</v>
      </c>
      <c r="F7" s="25">
        <f>VLOOKUP(C7,RA!B11:I46,8,0)</f>
        <v>16767.741900000001</v>
      </c>
      <c r="G7" s="16">
        <f t="shared" si="0"/>
        <v>49083.424200000001</v>
      </c>
      <c r="H7" s="27">
        <f>RA!J11</f>
        <v>25.4630903187605</v>
      </c>
      <c r="I7" s="20">
        <f>VLOOKUP(B7,RMS!B:D,3,FALSE)</f>
        <v>65851.185723076895</v>
      </c>
      <c r="J7" s="21">
        <f>VLOOKUP(B7,RMS!B:E,4,FALSE)</f>
        <v>49083.4241059829</v>
      </c>
      <c r="K7" s="22">
        <f t="shared" si="1"/>
        <v>-1.9623076892457902E-2</v>
      </c>
      <c r="L7" s="22">
        <f t="shared" si="2"/>
        <v>9.4017101218923926E-5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191503.26180000001</v>
      </c>
      <c r="F8" s="25">
        <f>VLOOKUP(C8,RA!B12:I47,8,0)</f>
        <v>17662.915199999999</v>
      </c>
      <c r="G8" s="16">
        <f t="shared" si="0"/>
        <v>173840.34660000002</v>
      </c>
      <c r="H8" s="27">
        <f>RA!J12</f>
        <v>9.2232973130486897</v>
      </c>
      <c r="I8" s="20">
        <f>VLOOKUP(B8,RMS!B:D,3,FALSE)</f>
        <v>191503.271065812</v>
      </c>
      <c r="J8" s="21">
        <f>VLOOKUP(B8,RMS!B:E,4,FALSE)</f>
        <v>173840.345300855</v>
      </c>
      <c r="K8" s="22">
        <f t="shared" si="1"/>
        <v>-9.2658119974657893E-3</v>
      </c>
      <c r="L8" s="22">
        <f t="shared" si="2"/>
        <v>1.2991450203116983E-3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286426.98810000002</v>
      </c>
      <c r="F9" s="25">
        <f>VLOOKUP(C9,RA!B13:I48,8,0)</f>
        <v>48235.705199999997</v>
      </c>
      <c r="G9" s="16">
        <f t="shared" si="0"/>
        <v>238191.28290000002</v>
      </c>
      <c r="H9" s="27">
        <f>RA!J13</f>
        <v>16.840488921791</v>
      </c>
      <c r="I9" s="20">
        <f>VLOOKUP(B9,RMS!B:D,3,FALSE)</f>
        <v>286427.09548205102</v>
      </c>
      <c r="J9" s="21">
        <f>VLOOKUP(B9,RMS!B:E,4,FALSE)</f>
        <v>238191.28292564099</v>
      </c>
      <c r="K9" s="22">
        <f t="shared" si="1"/>
        <v>-0.10738205100642517</v>
      </c>
      <c r="L9" s="22">
        <f t="shared" si="2"/>
        <v>-2.5640969397500157E-5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119245.0618</v>
      </c>
      <c r="F10" s="25">
        <f>VLOOKUP(C10,RA!B14:I49,8,0)</f>
        <v>20131.497899999998</v>
      </c>
      <c r="G10" s="16">
        <f t="shared" si="0"/>
        <v>99113.563899999994</v>
      </c>
      <c r="H10" s="27">
        <f>RA!J14</f>
        <v>16.8824583560239</v>
      </c>
      <c r="I10" s="20">
        <f>VLOOKUP(B10,RMS!B:D,3,FALSE)</f>
        <v>119245.061835043</v>
      </c>
      <c r="J10" s="21">
        <f>VLOOKUP(B10,RMS!B:E,4,FALSE)</f>
        <v>99113.563832478598</v>
      </c>
      <c r="K10" s="22">
        <f t="shared" si="1"/>
        <v>-3.5043005482293665E-5</v>
      </c>
      <c r="L10" s="22">
        <f t="shared" si="2"/>
        <v>6.7521395976655185E-5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110252.6225</v>
      </c>
      <c r="F11" s="25">
        <f>VLOOKUP(C11,RA!B15:I50,8,0)</f>
        <v>-7898.2266</v>
      </c>
      <c r="G11" s="16">
        <f t="shared" si="0"/>
        <v>118150.84909999999</v>
      </c>
      <c r="H11" s="27">
        <f>RA!J15</f>
        <v>-7.1637539506146499</v>
      </c>
      <c r="I11" s="20">
        <f>VLOOKUP(B11,RMS!B:D,3,FALSE)</f>
        <v>110252.664640171</v>
      </c>
      <c r="J11" s="21">
        <f>VLOOKUP(B11,RMS!B:E,4,FALSE)</f>
        <v>118150.849610256</v>
      </c>
      <c r="K11" s="22">
        <f t="shared" si="1"/>
        <v>-4.2140171004575677E-2</v>
      </c>
      <c r="L11" s="22">
        <f t="shared" si="2"/>
        <v>-5.1025600987486541E-4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493327.0368</v>
      </c>
      <c r="F12" s="25">
        <f>VLOOKUP(C12,RA!B16:I51,8,0)</f>
        <v>32293.715800000002</v>
      </c>
      <c r="G12" s="16">
        <f t="shared" si="0"/>
        <v>461033.321</v>
      </c>
      <c r="H12" s="27">
        <f>RA!J16</f>
        <v>6.5461070225292</v>
      </c>
      <c r="I12" s="20">
        <f>VLOOKUP(B12,RMS!B:D,3,FALSE)</f>
        <v>493326.95250000001</v>
      </c>
      <c r="J12" s="21">
        <f>VLOOKUP(B12,RMS!B:E,4,FALSE)</f>
        <v>461033.321</v>
      </c>
      <c r="K12" s="22">
        <f t="shared" si="1"/>
        <v>8.4299999987706542E-2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449532.71960000001</v>
      </c>
      <c r="F13" s="25">
        <f>VLOOKUP(C13,RA!B17:I52,8,0)</f>
        <v>32654.4529</v>
      </c>
      <c r="G13" s="16">
        <f t="shared" si="0"/>
        <v>416878.26670000004</v>
      </c>
      <c r="H13" s="27">
        <f>RA!J17</f>
        <v>7.2640881244542896</v>
      </c>
      <c r="I13" s="20">
        <f>VLOOKUP(B13,RMS!B:D,3,FALSE)</f>
        <v>449532.76965555601</v>
      </c>
      <c r="J13" s="21">
        <f>VLOOKUP(B13,RMS!B:E,4,FALSE)</f>
        <v>416878.26678888901</v>
      </c>
      <c r="K13" s="22">
        <f t="shared" si="1"/>
        <v>-5.0055555999279022E-2</v>
      </c>
      <c r="L13" s="22">
        <f t="shared" si="2"/>
        <v>-8.8888977188616991E-5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1497449.0503</v>
      </c>
      <c r="F14" s="25">
        <f>VLOOKUP(C14,RA!B18:I53,8,0)</f>
        <v>190762.51869999999</v>
      </c>
      <c r="G14" s="16">
        <f t="shared" si="0"/>
        <v>1306686.5316000001</v>
      </c>
      <c r="H14" s="27">
        <f>RA!J18</f>
        <v>12.7391658942775</v>
      </c>
      <c r="I14" s="20">
        <f>VLOOKUP(B14,RMS!B:D,3,FALSE)</f>
        <v>1497449.0955735</v>
      </c>
      <c r="J14" s="21">
        <f>VLOOKUP(B14,RMS!B:E,4,FALSE)</f>
        <v>1306686.5455735</v>
      </c>
      <c r="K14" s="22">
        <f t="shared" si="1"/>
        <v>-4.527350002899766E-2</v>
      </c>
      <c r="L14" s="22">
        <f t="shared" si="2"/>
        <v>-1.3973499881103635E-2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542737.18440000003</v>
      </c>
      <c r="F15" s="25">
        <f>VLOOKUP(C15,RA!B19:I54,8,0)</f>
        <v>56959.9643</v>
      </c>
      <c r="G15" s="16">
        <f t="shared" si="0"/>
        <v>485777.22010000004</v>
      </c>
      <c r="H15" s="27">
        <f>RA!J19</f>
        <v>10.4949441345114</v>
      </c>
      <c r="I15" s="20">
        <f>VLOOKUP(B15,RMS!B:D,3,FALSE)</f>
        <v>542737.18235299096</v>
      </c>
      <c r="J15" s="21">
        <f>VLOOKUP(B15,RMS!B:E,4,FALSE)</f>
        <v>485777.21999059798</v>
      </c>
      <c r="K15" s="22">
        <f t="shared" si="1"/>
        <v>2.0470090676099062E-3</v>
      </c>
      <c r="L15" s="22">
        <f t="shared" si="2"/>
        <v>1.0940205538645387E-4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745759.91929999995</v>
      </c>
      <c r="F16" s="25">
        <f>VLOOKUP(C16,RA!B20:I55,8,0)</f>
        <v>46705.151400000002</v>
      </c>
      <c r="G16" s="16">
        <f t="shared" si="0"/>
        <v>699054.76789999998</v>
      </c>
      <c r="H16" s="27">
        <f>RA!J20</f>
        <v>6.2627596618278103</v>
      </c>
      <c r="I16" s="20">
        <f>VLOOKUP(B16,RMS!B:D,3,FALSE)</f>
        <v>745759.93400000001</v>
      </c>
      <c r="J16" s="21">
        <f>VLOOKUP(B16,RMS!B:E,4,FALSE)</f>
        <v>699054.76789999998</v>
      </c>
      <c r="K16" s="22">
        <f t="shared" si="1"/>
        <v>-1.4700000057928264E-2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330183.44170000002</v>
      </c>
      <c r="F17" s="25">
        <f>VLOOKUP(C17,RA!B21:I56,8,0)</f>
        <v>44706.517399999997</v>
      </c>
      <c r="G17" s="16">
        <f t="shared" si="0"/>
        <v>285476.92430000001</v>
      </c>
      <c r="H17" s="27">
        <f>RA!J21</f>
        <v>13.5399029005881</v>
      </c>
      <c r="I17" s="20">
        <f>VLOOKUP(B17,RMS!B:D,3,FALSE)</f>
        <v>330183.09463188902</v>
      </c>
      <c r="J17" s="21">
        <f>VLOOKUP(B17,RMS!B:E,4,FALSE)</f>
        <v>285476.92422391602</v>
      </c>
      <c r="K17" s="22">
        <f t="shared" si="1"/>
        <v>0.34706811100477353</v>
      </c>
      <c r="L17" s="22">
        <f t="shared" si="2"/>
        <v>7.6083990279585123E-5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871602.19449999998</v>
      </c>
      <c r="F18" s="25">
        <f>VLOOKUP(C18,RA!B22:I57,8,0)</f>
        <v>98322.534199999995</v>
      </c>
      <c r="G18" s="16">
        <f t="shared" si="0"/>
        <v>773279.66029999999</v>
      </c>
      <c r="H18" s="27">
        <f>RA!J22</f>
        <v>11.2806662053442</v>
      </c>
      <c r="I18" s="20">
        <f>VLOOKUP(B18,RMS!B:D,3,FALSE)</f>
        <v>871602.41960000002</v>
      </c>
      <c r="J18" s="21">
        <f>VLOOKUP(B18,RMS!B:E,4,FALSE)</f>
        <v>773279.66</v>
      </c>
      <c r="K18" s="22">
        <f t="shared" si="1"/>
        <v>-0.22510000003967434</v>
      </c>
      <c r="L18" s="22">
        <f t="shared" si="2"/>
        <v>2.9999995604157448E-4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2051738.7930000001</v>
      </c>
      <c r="F19" s="25">
        <f>VLOOKUP(C19,RA!B23:I58,8,0)</f>
        <v>128642.73209999999</v>
      </c>
      <c r="G19" s="16">
        <f t="shared" si="0"/>
        <v>1923096.0609000002</v>
      </c>
      <c r="H19" s="27">
        <f>RA!J23</f>
        <v>6.2699371157232902</v>
      </c>
      <c r="I19" s="20">
        <f>VLOOKUP(B19,RMS!B:D,3,FALSE)</f>
        <v>2051739.44325214</v>
      </c>
      <c r="J19" s="21">
        <f>VLOOKUP(B19,RMS!B:E,4,FALSE)</f>
        <v>1923096.0955854701</v>
      </c>
      <c r="K19" s="22">
        <f t="shared" si="1"/>
        <v>-0.65025213989429176</v>
      </c>
      <c r="L19" s="22">
        <f t="shared" si="2"/>
        <v>-3.468546993099153E-2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254470.91329999999</v>
      </c>
      <c r="F20" s="25">
        <f>VLOOKUP(C20,RA!B24:I59,8,0)</f>
        <v>616897.99210000003</v>
      </c>
      <c r="G20" s="16">
        <f t="shared" si="0"/>
        <v>-362427.07880000002</v>
      </c>
      <c r="H20" s="27">
        <f>RA!J24</f>
        <v>242.42377413591799</v>
      </c>
      <c r="I20" s="20">
        <f>VLOOKUP(B20,RMS!B:D,3,FALSE)</f>
        <v>254470.885595</v>
      </c>
      <c r="J20" s="21">
        <f>VLOOKUP(B20,RMS!B:E,4,FALSE)</f>
        <v>-362427.07842584199</v>
      </c>
      <c r="K20" s="22">
        <f t="shared" si="1"/>
        <v>2.7704999985871837E-2</v>
      </c>
      <c r="L20" s="22">
        <f t="shared" si="2"/>
        <v>-3.7415802944451571E-4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217672.34289999999</v>
      </c>
      <c r="F21" s="25">
        <f>VLOOKUP(C21,RA!B25:I60,8,0)</f>
        <v>19142.108800000002</v>
      </c>
      <c r="G21" s="16">
        <f t="shared" si="0"/>
        <v>198530.2341</v>
      </c>
      <c r="H21" s="27">
        <f>RA!J25</f>
        <v>8.7940013623108797</v>
      </c>
      <c r="I21" s="20">
        <f>VLOOKUP(B21,RMS!B:D,3,FALSE)</f>
        <v>217672.34750914501</v>
      </c>
      <c r="J21" s="21">
        <f>VLOOKUP(B21,RMS!B:E,4,FALSE)</f>
        <v>198530.283250426</v>
      </c>
      <c r="K21" s="22">
        <f t="shared" si="1"/>
        <v>-4.6091450203675777E-3</v>
      </c>
      <c r="L21" s="22">
        <f t="shared" si="2"/>
        <v>-4.915042599895969E-2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458211.16889999999</v>
      </c>
      <c r="F22" s="25">
        <f>VLOOKUP(C22,RA!B26:I61,8,0)</f>
        <v>92966.063200000004</v>
      </c>
      <c r="G22" s="16">
        <f t="shared" si="0"/>
        <v>365245.10569999996</v>
      </c>
      <c r="H22" s="27">
        <f>RA!J26</f>
        <v>20.288912516728502</v>
      </c>
      <c r="I22" s="20">
        <f>VLOOKUP(B22,RMS!B:D,3,FALSE)</f>
        <v>458211.13900468202</v>
      </c>
      <c r="J22" s="21">
        <f>VLOOKUP(B22,RMS!B:E,4,FALSE)</f>
        <v>365245.16108006501</v>
      </c>
      <c r="K22" s="22">
        <f t="shared" si="1"/>
        <v>2.9895317973569036E-2</v>
      </c>
      <c r="L22" s="22">
        <f t="shared" si="2"/>
        <v>-5.5380065052304417E-2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245674.4688</v>
      </c>
      <c r="F23" s="25">
        <f>VLOOKUP(C23,RA!B27:I62,8,0)</f>
        <v>67366.6679</v>
      </c>
      <c r="G23" s="16">
        <f t="shared" si="0"/>
        <v>178307.8009</v>
      </c>
      <c r="H23" s="27">
        <f>RA!J27</f>
        <v>27.4211106384206</v>
      </c>
      <c r="I23" s="20">
        <f>VLOOKUP(B23,RMS!B:D,3,FALSE)</f>
        <v>245674.46986459399</v>
      </c>
      <c r="J23" s="21">
        <f>VLOOKUP(B23,RMS!B:E,4,FALSE)</f>
        <v>178307.808774548</v>
      </c>
      <c r="K23" s="22">
        <f t="shared" si="1"/>
        <v>-1.0645939910318702E-3</v>
      </c>
      <c r="L23" s="22">
        <f t="shared" si="2"/>
        <v>-7.8745479986537248E-3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753627.63740000001</v>
      </c>
      <c r="F24" s="25">
        <f>VLOOKUP(C24,RA!B28:I63,8,0)</f>
        <v>53101.466800000002</v>
      </c>
      <c r="G24" s="16">
        <f t="shared" si="0"/>
        <v>700526.17059999995</v>
      </c>
      <c r="H24" s="27">
        <f>RA!J28</f>
        <v>7.0461145749907699</v>
      </c>
      <c r="I24" s="20">
        <f>VLOOKUP(B24,RMS!B:D,3,FALSE)</f>
        <v>753627.637230088</v>
      </c>
      <c r="J24" s="21">
        <f>VLOOKUP(B24,RMS!B:E,4,FALSE)</f>
        <v>700526.18583716894</v>
      </c>
      <c r="K24" s="22">
        <f t="shared" si="1"/>
        <v>1.6991200391203165E-4</v>
      </c>
      <c r="L24" s="22">
        <f t="shared" si="2"/>
        <v>-1.5237168991006911E-2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618888.25800000003</v>
      </c>
      <c r="F25" s="25">
        <f>VLOOKUP(C25,RA!B29:I64,8,0)</f>
        <v>105901.55349999999</v>
      </c>
      <c r="G25" s="16">
        <f t="shared" si="0"/>
        <v>512986.70450000005</v>
      </c>
      <c r="H25" s="27">
        <f>RA!J29</f>
        <v>17.1115790501878</v>
      </c>
      <c r="I25" s="20">
        <f>VLOOKUP(B25,RMS!B:D,3,FALSE)</f>
        <v>618888.25768761104</v>
      </c>
      <c r="J25" s="21">
        <f>VLOOKUP(B25,RMS!B:E,4,FALSE)</f>
        <v>512986.67758914502</v>
      </c>
      <c r="K25" s="22">
        <f t="shared" si="1"/>
        <v>3.1238899100571871E-4</v>
      </c>
      <c r="L25" s="22">
        <f t="shared" si="2"/>
        <v>2.6910855027381331E-2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959214.66559999995</v>
      </c>
      <c r="F26" s="25">
        <f>VLOOKUP(C26,RA!B30:I65,8,0)</f>
        <v>125558.3066</v>
      </c>
      <c r="G26" s="16">
        <f t="shared" si="0"/>
        <v>833656.35899999994</v>
      </c>
      <c r="H26" s="27">
        <f>RA!J30</f>
        <v>13.0896983858625</v>
      </c>
      <c r="I26" s="20">
        <f>VLOOKUP(B26,RMS!B:D,3,FALSE)</f>
        <v>959214.68079291994</v>
      </c>
      <c r="J26" s="21">
        <f>VLOOKUP(B26,RMS!B:E,4,FALSE)</f>
        <v>833656.36051121005</v>
      </c>
      <c r="K26" s="22">
        <f t="shared" si="1"/>
        <v>-1.519291999284178E-2</v>
      </c>
      <c r="L26" s="22">
        <f t="shared" si="2"/>
        <v>-1.5112101100385189E-3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828238.12219999998</v>
      </c>
      <c r="F27" s="25">
        <f>VLOOKUP(C27,RA!B31:I66,8,0)</f>
        <v>28063.6659</v>
      </c>
      <c r="G27" s="16">
        <f t="shared" si="0"/>
        <v>800174.45629999996</v>
      </c>
      <c r="H27" s="27">
        <f>RA!J31</f>
        <v>3.38835718228668</v>
      </c>
      <c r="I27" s="20">
        <f>VLOOKUP(B27,RMS!B:D,3,FALSE)</f>
        <v>828238.09274690296</v>
      </c>
      <c r="J27" s="21">
        <f>VLOOKUP(B27,RMS!B:E,4,FALSE)</f>
        <v>800174.82725221198</v>
      </c>
      <c r="K27" s="22">
        <f t="shared" si="1"/>
        <v>2.9453097027726471E-2</v>
      </c>
      <c r="L27" s="22">
        <f t="shared" si="2"/>
        <v>-0.37095221201889217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143407.394</v>
      </c>
      <c r="F28" s="25">
        <f>VLOOKUP(C28,RA!B32:I67,8,0)</f>
        <v>41226.165200000003</v>
      </c>
      <c r="G28" s="16">
        <f t="shared" si="0"/>
        <v>102181.2288</v>
      </c>
      <c r="H28" s="27">
        <f>RA!J32</f>
        <v>28.747586892207298</v>
      </c>
      <c r="I28" s="20">
        <f>VLOOKUP(B28,RMS!B:D,3,FALSE)</f>
        <v>143407.348827804</v>
      </c>
      <c r="J28" s="21">
        <f>VLOOKUP(B28,RMS!B:E,4,FALSE)</f>
        <v>102181.209047829</v>
      </c>
      <c r="K28" s="22">
        <f t="shared" si="1"/>
        <v>4.517219599802047E-2</v>
      </c>
      <c r="L28" s="22">
        <f t="shared" si="2"/>
        <v>1.9752170992433093E-2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29.572700000000001</v>
      </c>
      <c r="F29" s="25">
        <f>VLOOKUP(C29,RA!B33:I68,8,0)</f>
        <v>2.9946000000000002</v>
      </c>
      <c r="G29" s="16">
        <f t="shared" si="0"/>
        <v>26.578099999999999</v>
      </c>
      <c r="H29" s="27">
        <f>RA!J33</f>
        <v>10.1262312876403</v>
      </c>
      <c r="I29" s="20">
        <f>VLOOKUP(B29,RMS!B:D,3,FALSE)</f>
        <v>29.572700000000001</v>
      </c>
      <c r="J29" s="21">
        <f>VLOOKUP(B29,RMS!B:E,4,FALSE)</f>
        <v>26.578099999999999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97965.398100000006</v>
      </c>
      <c r="F31" s="25">
        <f>VLOOKUP(C31,RA!B35:I70,8,0)</f>
        <v>5570.1067999999996</v>
      </c>
      <c r="G31" s="16">
        <f t="shared" si="0"/>
        <v>92395.291300000012</v>
      </c>
      <c r="H31" s="27">
        <f>RA!J35</f>
        <v>5.6857899911907799</v>
      </c>
      <c r="I31" s="20">
        <f>VLOOKUP(B31,RMS!B:D,3,FALSE)</f>
        <v>97965.397100000002</v>
      </c>
      <c r="J31" s="21">
        <f>VLOOKUP(B31,RMS!B:E,4,FALSE)</f>
        <v>92395.292300000001</v>
      </c>
      <c r="K31" s="22">
        <f t="shared" si="1"/>
        <v>1.0000000038417056E-3</v>
      </c>
      <c r="L31" s="22">
        <f t="shared" si="2"/>
        <v>-9.9999998928979039E-4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181210.255</v>
      </c>
      <c r="F35" s="25">
        <f>VLOOKUP(C35,RA!B8:I74,8,0)</f>
        <v>9949.8510000000006</v>
      </c>
      <c r="G35" s="16">
        <f t="shared" si="0"/>
        <v>171260.40400000001</v>
      </c>
      <c r="H35" s="27">
        <f>RA!J39</f>
        <v>5.4907769982443897</v>
      </c>
      <c r="I35" s="20">
        <f>VLOOKUP(B35,RMS!B:D,3,FALSE)</f>
        <v>181210.256410256</v>
      </c>
      <c r="J35" s="21">
        <f>VLOOKUP(B35,RMS!B:E,4,FALSE)</f>
        <v>171260.405982906</v>
      </c>
      <c r="K35" s="22">
        <f t="shared" si="1"/>
        <v>-1.4102559944149107E-3</v>
      </c>
      <c r="L35" s="22">
        <f t="shared" si="2"/>
        <v>-1.9829059892799705E-3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396818.7892</v>
      </c>
      <c r="F36" s="25">
        <f>VLOOKUP(C36,RA!B8:I75,8,0)</f>
        <v>27640.3043</v>
      </c>
      <c r="G36" s="16">
        <f t="shared" si="0"/>
        <v>369178.48489999998</v>
      </c>
      <c r="H36" s="27">
        <f>RA!J40</f>
        <v>6.9654726671899203</v>
      </c>
      <c r="I36" s="20">
        <f>VLOOKUP(B36,RMS!B:D,3,FALSE)</f>
        <v>396818.78291196597</v>
      </c>
      <c r="J36" s="21">
        <f>VLOOKUP(B36,RMS!B:E,4,FALSE)</f>
        <v>369178.48421111098</v>
      </c>
      <c r="K36" s="22">
        <f t="shared" si="1"/>
        <v>6.2880340265110135E-3</v>
      </c>
      <c r="L36" s="22">
        <f t="shared" si="2"/>
        <v>6.8888900568708777E-4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16685.367900000001</v>
      </c>
      <c r="F39" s="25">
        <f>VLOOKUP(C39,RA!B8:I78,8,0)</f>
        <v>1959.4820999999999</v>
      </c>
      <c r="G39" s="16">
        <f t="shared" si="0"/>
        <v>14725.885800000002</v>
      </c>
      <c r="H39" s="27">
        <f>RA!J43</f>
        <v>11.743715282418201</v>
      </c>
      <c r="I39" s="20">
        <f>VLOOKUP(B39,RMS!B:D,3,FALSE)</f>
        <v>16685.367975190999</v>
      </c>
      <c r="J39" s="21">
        <f>VLOOKUP(B39,RMS!B:E,4,FALSE)</f>
        <v>14725.885666742301</v>
      </c>
      <c r="K39" s="22">
        <f t="shared" si="1"/>
        <v>-7.5190997449681163E-5</v>
      </c>
      <c r="L39" s="22">
        <f t="shared" si="2"/>
        <v>1.3325770123628899E-4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4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4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5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3"/>
      <c r="W4" s="41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2" t="s">
        <v>4</v>
      </c>
      <c r="C6" s="4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4" t="s">
        <v>5</v>
      </c>
      <c r="B7" s="45"/>
      <c r="C7" s="46"/>
      <c r="D7" s="63">
        <v>13730773.270400001</v>
      </c>
      <c r="E7" s="63">
        <v>17472713</v>
      </c>
      <c r="F7" s="64">
        <v>78.584094355581698</v>
      </c>
      <c r="G7" s="63">
        <v>11014587.179400001</v>
      </c>
      <c r="H7" s="64">
        <v>24.659899157001</v>
      </c>
      <c r="I7" s="63">
        <v>1958226.7807</v>
      </c>
      <c r="J7" s="64">
        <v>14.261591405936599</v>
      </c>
      <c r="K7" s="63">
        <v>1729511.8333999999</v>
      </c>
      <c r="L7" s="64">
        <v>15.7020122972436</v>
      </c>
      <c r="M7" s="64">
        <v>0.13224248766796501</v>
      </c>
      <c r="N7" s="63">
        <v>104780312.46690001</v>
      </c>
      <c r="O7" s="63">
        <v>1715789272.9449999</v>
      </c>
      <c r="P7" s="63">
        <v>854047</v>
      </c>
      <c r="Q7" s="63">
        <v>903178</v>
      </c>
      <c r="R7" s="64">
        <v>-5.4397914918210999</v>
      </c>
      <c r="S7" s="63">
        <v>16.077304024719901</v>
      </c>
      <c r="T7" s="63">
        <v>17.5474688299538</v>
      </c>
      <c r="U7" s="65">
        <v>-9.1443490959265397</v>
      </c>
      <c r="V7" s="53"/>
      <c r="W7" s="53"/>
    </row>
    <row r="8" spans="1:23" ht="14.25" thickBot="1" x14ac:dyDescent="0.2">
      <c r="A8" s="47">
        <v>41704</v>
      </c>
      <c r="B8" s="50" t="s">
        <v>6</v>
      </c>
      <c r="C8" s="51"/>
      <c r="D8" s="66">
        <v>613737.59219999996</v>
      </c>
      <c r="E8" s="66">
        <v>676492</v>
      </c>
      <c r="F8" s="67">
        <v>90.723555075300197</v>
      </c>
      <c r="G8" s="66">
        <v>526340.63820000004</v>
      </c>
      <c r="H8" s="67">
        <v>16.604637312232502</v>
      </c>
      <c r="I8" s="66">
        <v>-8134.8549999999996</v>
      </c>
      <c r="J8" s="67">
        <v>-1.3254614192426799</v>
      </c>
      <c r="K8" s="66">
        <v>131627.5563</v>
      </c>
      <c r="L8" s="67">
        <v>25.0080550022026</v>
      </c>
      <c r="M8" s="67">
        <v>-1.0618020665935599</v>
      </c>
      <c r="N8" s="66">
        <v>5039314.0848000003</v>
      </c>
      <c r="O8" s="66">
        <v>72066345.627100006</v>
      </c>
      <c r="P8" s="66">
        <v>32106</v>
      </c>
      <c r="Q8" s="66">
        <v>39335</v>
      </c>
      <c r="R8" s="67">
        <v>-18.3780348290327</v>
      </c>
      <c r="S8" s="66">
        <v>19.115978078863801</v>
      </c>
      <c r="T8" s="66">
        <v>18.223638500063601</v>
      </c>
      <c r="U8" s="68">
        <v>4.6680299334871798</v>
      </c>
      <c r="V8" s="53"/>
      <c r="W8" s="53"/>
    </row>
    <row r="9" spans="1:23" ht="12" customHeight="1" thickBot="1" x14ac:dyDescent="0.2">
      <c r="A9" s="48"/>
      <c r="B9" s="50" t="s">
        <v>7</v>
      </c>
      <c r="C9" s="51"/>
      <c r="D9" s="66">
        <v>90456.596399999995</v>
      </c>
      <c r="E9" s="66">
        <v>89649</v>
      </c>
      <c r="F9" s="67">
        <v>100.90084261955</v>
      </c>
      <c r="G9" s="66">
        <v>74765.512499999997</v>
      </c>
      <c r="H9" s="67">
        <v>20.987061246988699</v>
      </c>
      <c r="I9" s="66">
        <v>19321.825000000001</v>
      </c>
      <c r="J9" s="67">
        <v>21.360327238666699</v>
      </c>
      <c r="K9" s="66">
        <v>17126.854599999999</v>
      </c>
      <c r="L9" s="67">
        <v>22.9074262013519</v>
      </c>
      <c r="M9" s="67">
        <v>0.12815957461331001</v>
      </c>
      <c r="N9" s="66">
        <v>832089.89170000004</v>
      </c>
      <c r="O9" s="66">
        <v>12062917.5063</v>
      </c>
      <c r="P9" s="66">
        <v>6172</v>
      </c>
      <c r="Q9" s="66">
        <v>7335</v>
      </c>
      <c r="R9" s="67">
        <v>-15.855487389229699</v>
      </c>
      <c r="S9" s="66">
        <v>14.6559618276086</v>
      </c>
      <c r="T9" s="66">
        <v>14.4858099659168</v>
      </c>
      <c r="U9" s="68">
        <v>1.16097369584566</v>
      </c>
      <c r="V9" s="53"/>
      <c r="W9" s="53"/>
    </row>
    <row r="10" spans="1:23" ht="14.25" thickBot="1" x14ac:dyDescent="0.2">
      <c r="A10" s="48"/>
      <c r="B10" s="50" t="s">
        <v>8</v>
      </c>
      <c r="C10" s="51"/>
      <c r="D10" s="66">
        <v>98855.287899999996</v>
      </c>
      <c r="E10" s="66">
        <v>129106</v>
      </c>
      <c r="F10" s="67">
        <v>76.569088888200397</v>
      </c>
      <c r="G10" s="66">
        <v>95469.567500000005</v>
      </c>
      <c r="H10" s="67">
        <v>3.5463870725087401</v>
      </c>
      <c r="I10" s="66">
        <v>25745.861499999999</v>
      </c>
      <c r="J10" s="67">
        <v>26.043990207224901</v>
      </c>
      <c r="K10" s="66">
        <v>21332.644100000001</v>
      </c>
      <c r="L10" s="67">
        <v>22.3449677825345</v>
      </c>
      <c r="M10" s="67">
        <v>0.206876249344074</v>
      </c>
      <c r="N10" s="66">
        <v>906428.63970000006</v>
      </c>
      <c r="O10" s="66">
        <v>17291792.431600001</v>
      </c>
      <c r="P10" s="66">
        <v>83029</v>
      </c>
      <c r="Q10" s="66">
        <v>87329</v>
      </c>
      <c r="R10" s="67">
        <v>-4.9239084382049496</v>
      </c>
      <c r="S10" s="66">
        <v>1.19061156824724</v>
      </c>
      <c r="T10" s="66">
        <v>1.35846749991412</v>
      </c>
      <c r="U10" s="68">
        <v>-14.0982950395811</v>
      </c>
      <c r="V10" s="53"/>
      <c r="W10" s="53"/>
    </row>
    <row r="11" spans="1:23" ht="14.25" thickBot="1" x14ac:dyDescent="0.2">
      <c r="A11" s="48"/>
      <c r="B11" s="50" t="s">
        <v>9</v>
      </c>
      <c r="C11" s="51"/>
      <c r="D11" s="66">
        <v>65851.166100000002</v>
      </c>
      <c r="E11" s="66">
        <v>51222</v>
      </c>
      <c r="F11" s="67">
        <v>128.56031802741001</v>
      </c>
      <c r="G11" s="66">
        <v>40436.221799999999</v>
      </c>
      <c r="H11" s="67">
        <v>62.8519262400524</v>
      </c>
      <c r="I11" s="66">
        <v>16767.741900000001</v>
      </c>
      <c r="J11" s="67">
        <v>25.4630903187605</v>
      </c>
      <c r="K11" s="66">
        <v>9039.5026999999991</v>
      </c>
      <c r="L11" s="67">
        <v>22.354963687532301</v>
      </c>
      <c r="M11" s="67">
        <v>0.854940748012609</v>
      </c>
      <c r="N11" s="66">
        <v>548476.93960000004</v>
      </c>
      <c r="O11" s="66">
        <v>7745193.6346000005</v>
      </c>
      <c r="P11" s="66">
        <v>4319</v>
      </c>
      <c r="Q11" s="66">
        <v>5134</v>
      </c>
      <c r="R11" s="67">
        <v>-15.874561745227901</v>
      </c>
      <c r="S11" s="66">
        <v>15.246854850659901</v>
      </c>
      <c r="T11" s="66">
        <v>14.315875594078699</v>
      </c>
      <c r="U11" s="68">
        <v>6.1060413160612699</v>
      </c>
      <c r="V11" s="53"/>
      <c r="W11" s="53"/>
    </row>
    <row r="12" spans="1:23" ht="14.25" thickBot="1" x14ac:dyDescent="0.2">
      <c r="A12" s="48"/>
      <c r="B12" s="50" t="s">
        <v>10</v>
      </c>
      <c r="C12" s="51"/>
      <c r="D12" s="66">
        <v>191503.26180000001</v>
      </c>
      <c r="E12" s="66">
        <v>193827</v>
      </c>
      <c r="F12" s="67">
        <v>98.801127706666307</v>
      </c>
      <c r="G12" s="66">
        <v>125171.37940000001</v>
      </c>
      <c r="H12" s="67">
        <v>52.992850856127902</v>
      </c>
      <c r="I12" s="66">
        <v>17662.915199999999</v>
      </c>
      <c r="J12" s="67">
        <v>9.2232973130486897</v>
      </c>
      <c r="K12" s="66">
        <v>8867.1497999999992</v>
      </c>
      <c r="L12" s="67">
        <v>7.0840074164749502</v>
      </c>
      <c r="M12" s="67">
        <v>0.99194956647738097</v>
      </c>
      <c r="N12" s="66">
        <v>1157862.5122</v>
      </c>
      <c r="O12" s="66">
        <v>20646159.074299999</v>
      </c>
      <c r="P12" s="66">
        <v>1424</v>
      </c>
      <c r="Q12" s="66">
        <v>1850</v>
      </c>
      <c r="R12" s="67">
        <v>-23.027027027027</v>
      </c>
      <c r="S12" s="66">
        <v>134.48262766853901</v>
      </c>
      <c r="T12" s="66">
        <v>86.613755621621607</v>
      </c>
      <c r="U12" s="68">
        <v>35.594836951654898</v>
      </c>
      <c r="V12" s="53"/>
      <c r="W12" s="53"/>
    </row>
    <row r="13" spans="1:23" ht="14.25" thickBot="1" x14ac:dyDescent="0.2">
      <c r="A13" s="48"/>
      <c r="B13" s="50" t="s">
        <v>11</v>
      </c>
      <c r="C13" s="51"/>
      <c r="D13" s="66">
        <v>286426.98810000002</v>
      </c>
      <c r="E13" s="66">
        <v>322789</v>
      </c>
      <c r="F13" s="67">
        <v>88.735052340693201</v>
      </c>
      <c r="G13" s="66">
        <v>269450.03580000001</v>
      </c>
      <c r="H13" s="67">
        <v>6.30059381866299</v>
      </c>
      <c r="I13" s="66">
        <v>48235.705199999997</v>
      </c>
      <c r="J13" s="67">
        <v>16.840488921791</v>
      </c>
      <c r="K13" s="66">
        <v>52383.206899999997</v>
      </c>
      <c r="L13" s="67">
        <v>19.440786765707301</v>
      </c>
      <c r="M13" s="67">
        <v>-7.9176170101948995E-2</v>
      </c>
      <c r="N13" s="66">
        <v>2442062.3946000002</v>
      </c>
      <c r="O13" s="66">
        <v>33450114.659200002</v>
      </c>
      <c r="P13" s="66">
        <v>11755</v>
      </c>
      <c r="Q13" s="66">
        <v>13816</v>
      </c>
      <c r="R13" s="67">
        <v>-14.917486971627101</v>
      </c>
      <c r="S13" s="66">
        <v>24.366396265418999</v>
      </c>
      <c r="T13" s="66">
        <v>25.113326215981498</v>
      </c>
      <c r="U13" s="68">
        <v>-3.0654100115023799</v>
      </c>
      <c r="V13" s="53"/>
      <c r="W13" s="53"/>
    </row>
    <row r="14" spans="1:23" ht="14.25" thickBot="1" x14ac:dyDescent="0.2">
      <c r="A14" s="48"/>
      <c r="B14" s="50" t="s">
        <v>12</v>
      </c>
      <c r="C14" s="51"/>
      <c r="D14" s="66">
        <v>119245.0618</v>
      </c>
      <c r="E14" s="66">
        <v>156339</v>
      </c>
      <c r="F14" s="67">
        <v>76.273394226648506</v>
      </c>
      <c r="G14" s="66">
        <v>120248.1416</v>
      </c>
      <c r="H14" s="67">
        <v>-0.83417488757267</v>
      </c>
      <c r="I14" s="66">
        <v>20131.497899999998</v>
      </c>
      <c r="J14" s="67">
        <v>16.8824583560239</v>
      </c>
      <c r="K14" s="66">
        <v>12725.856</v>
      </c>
      <c r="L14" s="67">
        <v>10.5829959870249</v>
      </c>
      <c r="M14" s="67">
        <v>0.58193664143300095</v>
      </c>
      <c r="N14" s="66">
        <v>860336.81259999995</v>
      </c>
      <c r="O14" s="66">
        <v>15027570.488299999</v>
      </c>
      <c r="P14" s="66">
        <v>2636</v>
      </c>
      <c r="Q14" s="66">
        <v>2293</v>
      </c>
      <c r="R14" s="67">
        <v>14.958569559529</v>
      </c>
      <c r="S14" s="66">
        <v>45.237125113808801</v>
      </c>
      <c r="T14" s="66">
        <v>54.8556699084169</v>
      </c>
      <c r="U14" s="68">
        <v>-21.2625023593111</v>
      </c>
      <c r="V14" s="53"/>
      <c r="W14" s="53"/>
    </row>
    <row r="15" spans="1:23" ht="14.25" thickBot="1" x14ac:dyDescent="0.2">
      <c r="A15" s="48"/>
      <c r="B15" s="50" t="s">
        <v>13</v>
      </c>
      <c r="C15" s="51"/>
      <c r="D15" s="66">
        <v>110252.6225</v>
      </c>
      <c r="E15" s="66">
        <v>81707</v>
      </c>
      <c r="F15" s="67">
        <v>134.936569082208</v>
      </c>
      <c r="G15" s="66">
        <v>66114.969500000007</v>
      </c>
      <c r="H15" s="67">
        <v>66.758940272974002</v>
      </c>
      <c r="I15" s="66">
        <v>-7898.2266</v>
      </c>
      <c r="J15" s="67">
        <v>-7.1637539506146499</v>
      </c>
      <c r="K15" s="66">
        <v>12927.563599999999</v>
      </c>
      <c r="L15" s="67">
        <v>19.553156717405699</v>
      </c>
      <c r="M15" s="67">
        <v>-1.6109601812363199</v>
      </c>
      <c r="N15" s="66">
        <v>913956.75989999995</v>
      </c>
      <c r="O15" s="66">
        <v>10751821.077400001</v>
      </c>
      <c r="P15" s="66">
        <v>4728</v>
      </c>
      <c r="Q15" s="66">
        <v>5640</v>
      </c>
      <c r="R15" s="67">
        <v>-16.170212765957402</v>
      </c>
      <c r="S15" s="66">
        <v>23.3190825930626</v>
      </c>
      <c r="T15" s="66">
        <v>22.2397960815603</v>
      </c>
      <c r="U15" s="68">
        <v>4.6283403611401503</v>
      </c>
      <c r="V15" s="53"/>
      <c r="W15" s="53"/>
    </row>
    <row r="16" spans="1:23" ht="14.25" thickBot="1" x14ac:dyDescent="0.2">
      <c r="A16" s="48"/>
      <c r="B16" s="50" t="s">
        <v>14</v>
      </c>
      <c r="C16" s="51"/>
      <c r="D16" s="66">
        <v>493327.0368</v>
      </c>
      <c r="E16" s="66">
        <v>691173</v>
      </c>
      <c r="F16" s="67">
        <v>71.375333932315101</v>
      </c>
      <c r="G16" s="66">
        <v>457935.33519999997</v>
      </c>
      <c r="H16" s="67">
        <v>7.7285369526120604</v>
      </c>
      <c r="I16" s="66">
        <v>32293.715800000002</v>
      </c>
      <c r="J16" s="67">
        <v>6.5461070225292</v>
      </c>
      <c r="K16" s="66">
        <v>53021.149700000002</v>
      </c>
      <c r="L16" s="67">
        <v>11.5783049754925</v>
      </c>
      <c r="M16" s="67">
        <v>-0.39092765843966598</v>
      </c>
      <c r="N16" s="66">
        <v>4149784.7102999999</v>
      </c>
      <c r="O16" s="66">
        <v>84032754.567900002</v>
      </c>
      <c r="P16" s="66">
        <v>31783</v>
      </c>
      <c r="Q16" s="66">
        <v>36665</v>
      </c>
      <c r="R16" s="67">
        <v>-13.3151506886677</v>
      </c>
      <c r="S16" s="66">
        <v>15.5217266085643</v>
      </c>
      <c r="T16" s="66">
        <v>16.370352104186601</v>
      </c>
      <c r="U16" s="68">
        <v>-5.4673395365306101</v>
      </c>
      <c r="V16" s="53"/>
      <c r="W16" s="53"/>
    </row>
    <row r="17" spans="1:23" ht="12" thickBot="1" x14ac:dyDescent="0.2">
      <c r="A17" s="48"/>
      <c r="B17" s="50" t="s">
        <v>15</v>
      </c>
      <c r="C17" s="51"/>
      <c r="D17" s="66">
        <v>449532.71960000001</v>
      </c>
      <c r="E17" s="66">
        <v>480777</v>
      </c>
      <c r="F17" s="67">
        <v>93.501294695877704</v>
      </c>
      <c r="G17" s="66">
        <v>381854.663</v>
      </c>
      <c r="H17" s="67">
        <v>17.723511890176901</v>
      </c>
      <c r="I17" s="66">
        <v>32654.4529</v>
      </c>
      <c r="J17" s="67">
        <v>7.2640881244542896</v>
      </c>
      <c r="K17" s="66">
        <v>66479.681400000001</v>
      </c>
      <c r="L17" s="67">
        <v>17.409681703952401</v>
      </c>
      <c r="M17" s="67">
        <v>-0.50880551452221601</v>
      </c>
      <c r="N17" s="66">
        <v>3163941.2873999998</v>
      </c>
      <c r="O17" s="66">
        <v>107200263.65189999</v>
      </c>
      <c r="P17" s="66">
        <v>10409</v>
      </c>
      <c r="Q17" s="66">
        <v>10433</v>
      </c>
      <c r="R17" s="67">
        <v>-0.23003929838013601</v>
      </c>
      <c r="S17" s="66">
        <v>43.186926659621498</v>
      </c>
      <c r="T17" s="66">
        <v>52.173096961564298</v>
      </c>
      <c r="U17" s="68">
        <v>-20.807617019769499</v>
      </c>
      <c r="V17" s="52"/>
      <c r="W17" s="52"/>
    </row>
    <row r="18" spans="1:23" ht="12" thickBot="1" x14ac:dyDescent="0.2">
      <c r="A18" s="48"/>
      <c r="B18" s="50" t="s">
        <v>16</v>
      </c>
      <c r="C18" s="51"/>
      <c r="D18" s="66">
        <v>1497449.0503</v>
      </c>
      <c r="E18" s="66">
        <v>1442351</v>
      </c>
      <c r="F18" s="67">
        <v>103.820016785096</v>
      </c>
      <c r="G18" s="66">
        <v>1118433.6488999999</v>
      </c>
      <c r="H18" s="67">
        <v>33.8880542241168</v>
      </c>
      <c r="I18" s="66">
        <v>190762.51869999999</v>
      </c>
      <c r="J18" s="67">
        <v>12.7391658942775</v>
      </c>
      <c r="K18" s="66">
        <v>193717.57339999999</v>
      </c>
      <c r="L18" s="67">
        <v>17.320435020041199</v>
      </c>
      <c r="M18" s="67">
        <v>-1.5254448257505999E-2</v>
      </c>
      <c r="N18" s="66">
        <v>11725899.361</v>
      </c>
      <c r="O18" s="66">
        <v>253194466.11000001</v>
      </c>
      <c r="P18" s="66">
        <v>74654</v>
      </c>
      <c r="Q18" s="66">
        <v>83454</v>
      </c>
      <c r="R18" s="67">
        <v>-10.544731229180201</v>
      </c>
      <c r="S18" s="66">
        <v>20.058523994695499</v>
      </c>
      <c r="T18" s="66">
        <v>19.162636077359998</v>
      </c>
      <c r="U18" s="68">
        <v>4.4663700956883297</v>
      </c>
      <c r="V18" s="52"/>
      <c r="W18" s="52"/>
    </row>
    <row r="19" spans="1:23" ht="12" thickBot="1" x14ac:dyDescent="0.2">
      <c r="A19" s="48"/>
      <c r="B19" s="50" t="s">
        <v>17</v>
      </c>
      <c r="C19" s="51"/>
      <c r="D19" s="66">
        <v>542737.18440000003</v>
      </c>
      <c r="E19" s="66">
        <v>664108</v>
      </c>
      <c r="F19" s="67">
        <v>81.724235274985404</v>
      </c>
      <c r="G19" s="66">
        <v>441798.6262</v>
      </c>
      <c r="H19" s="67">
        <v>22.847186979324299</v>
      </c>
      <c r="I19" s="66">
        <v>56959.9643</v>
      </c>
      <c r="J19" s="67">
        <v>10.4949441345114</v>
      </c>
      <c r="K19" s="66">
        <v>71862.628800000006</v>
      </c>
      <c r="L19" s="67">
        <v>16.265924006623798</v>
      </c>
      <c r="M19" s="67">
        <v>-0.207377113095534</v>
      </c>
      <c r="N19" s="66">
        <v>5023211.2126000002</v>
      </c>
      <c r="O19" s="66">
        <v>74232948.248799995</v>
      </c>
      <c r="P19" s="66">
        <v>14594</v>
      </c>
      <c r="Q19" s="66">
        <v>19544</v>
      </c>
      <c r="R19" s="67">
        <v>-25.327466230045001</v>
      </c>
      <c r="S19" s="66">
        <v>37.1890629299712</v>
      </c>
      <c r="T19" s="66">
        <v>62.233154446377398</v>
      </c>
      <c r="U19" s="68">
        <v>-67.342625877843204</v>
      </c>
      <c r="V19" s="52"/>
      <c r="W19" s="52"/>
    </row>
    <row r="20" spans="1:23" ht="12" thickBot="1" x14ac:dyDescent="0.2">
      <c r="A20" s="48"/>
      <c r="B20" s="50" t="s">
        <v>18</v>
      </c>
      <c r="C20" s="51"/>
      <c r="D20" s="66">
        <v>745759.91929999995</v>
      </c>
      <c r="E20" s="66">
        <v>909995</v>
      </c>
      <c r="F20" s="67">
        <v>81.952089769723997</v>
      </c>
      <c r="G20" s="66">
        <v>475931.1139</v>
      </c>
      <c r="H20" s="67">
        <v>56.694928639755801</v>
      </c>
      <c r="I20" s="66">
        <v>46705.151400000002</v>
      </c>
      <c r="J20" s="67">
        <v>6.2627596618278103</v>
      </c>
      <c r="K20" s="66">
        <v>62396.904900000001</v>
      </c>
      <c r="L20" s="67">
        <v>13.1104907995384</v>
      </c>
      <c r="M20" s="67">
        <v>-0.25148288244662598</v>
      </c>
      <c r="N20" s="66">
        <v>6342448.1539000003</v>
      </c>
      <c r="O20" s="66">
        <v>103256961.01880001</v>
      </c>
      <c r="P20" s="66">
        <v>32905</v>
      </c>
      <c r="Q20" s="66">
        <v>38962</v>
      </c>
      <c r="R20" s="67">
        <v>-15.545916534058801</v>
      </c>
      <c r="S20" s="66">
        <v>22.664030369244799</v>
      </c>
      <c r="T20" s="66">
        <v>25.485638409219199</v>
      </c>
      <c r="U20" s="68">
        <v>-12.449718757010601</v>
      </c>
      <c r="V20" s="52"/>
      <c r="W20" s="52"/>
    </row>
    <row r="21" spans="1:23" ht="12" thickBot="1" x14ac:dyDescent="0.2">
      <c r="A21" s="48"/>
      <c r="B21" s="50" t="s">
        <v>19</v>
      </c>
      <c r="C21" s="51"/>
      <c r="D21" s="66">
        <v>330183.44170000002</v>
      </c>
      <c r="E21" s="66">
        <v>329277</v>
      </c>
      <c r="F21" s="67">
        <v>100.275282421791</v>
      </c>
      <c r="G21" s="66">
        <v>254049.04</v>
      </c>
      <c r="H21" s="67">
        <v>29.968387875033901</v>
      </c>
      <c r="I21" s="66">
        <v>44706.517399999997</v>
      </c>
      <c r="J21" s="67">
        <v>13.5399029005881</v>
      </c>
      <c r="K21" s="66">
        <v>42744.487999999998</v>
      </c>
      <c r="L21" s="67">
        <v>16.825290109342699</v>
      </c>
      <c r="M21" s="67">
        <v>4.5901342881917002E-2</v>
      </c>
      <c r="N21" s="66">
        <v>2635357.4553</v>
      </c>
      <c r="O21" s="66">
        <v>42806020.1008</v>
      </c>
      <c r="P21" s="66">
        <v>31172</v>
      </c>
      <c r="Q21" s="66">
        <v>35075</v>
      </c>
      <c r="R21" s="67">
        <v>-11.1275837491091</v>
      </c>
      <c r="S21" s="66">
        <v>10.592308536507099</v>
      </c>
      <c r="T21" s="66">
        <v>10.797480729864599</v>
      </c>
      <c r="U21" s="68">
        <v>-1.93699223026138</v>
      </c>
      <c r="V21" s="52"/>
      <c r="W21" s="52"/>
    </row>
    <row r="22" spans="1:23" ht="12" thickBot="1" x14ac:dyDescent="0.2">
      <c r="A22" s="48"/>
      <c r="B22" s="50" t="s">
        <v>20</v>
      </c>
      <c r="C22" s="51"/>
      <c r="D22" s="66">
        <v>871602.19449999998</v>
      </c>
      <c r="E22" s="66">
        <v>837163</v>
      </c>
      <c r="F22" s="67">
        <v>104.11379797004901</v>
      </c>
      <c r="G22" s="66">
        <v>659521.47950000002</v>
      </c>
      <c r="H22" s="67">
        <v>32.156756313802497</v>
      </c>
      <c r="I22" s="66">
        <v>98322.534199999995</v>
      </c>
      <c r="J22" s="67">
        <v>11.2806662053442</v>
      </c>
      <c r="K22" s="66">
        <v>95333.558499999999</v>
      </c>
      <c r="L22" s="67">
        <v>14.4549588547555</v>
      </c>
      <c r="M22" s="67">
        <v>3.1352817906194E-2</v>
      </c>
      <c r="N22" s="66">
        <v>7202460.1152999997</v>
      </c>
      <c r="O22" s="66">
        <v>112563592.5607</v>
      </c>
      <c r="P22" s="66">
        <v>54289</v>
      </c>
      <c r="Q22" s="66">
        <v>61970</v>
      </c>
      <c r="R22" s="67">
        <v>-12.3947071163466</v>
      </c>
      <c r="S22" s="66">
        <v>16.0548581572694</v>
      </c>
      <c r="T22" s="66">
        <v>15.891912680329201</v>
      </c>
      <c r="U22" s="68">
        <v>1.01492940855698</v>
      </c>
      <c r="V22" s="52"/>
      <c r="W22" s="52"/>
    </row>
    <row r="23" spans="1:23" ht="12" thickBot="1" x14ac:dyDescent="0.2">
      <c r="A23" s="48"/>
      <c r="B23" s="50" t="s">
        <v>21</v>
      </c>
      <c r="C23" s="51"/>
      <c r="D23" s="66">
        <v>2051738.7930000001</v>
      </c>
      <c r="E23" s="66">
        <v>3776850</v>
      </c>
      <c r="F23" s="67">
        <v>54.324074109376902</v>
      </c>
      <c r="G23" s="66">
        <v>2023616.0453999999</v>
      </c>
      <c r="H23" s="67">
        <v>1.3897274467618499</v>
      </c>
      <c r="I23" s="66">
        <v>128642.73209999999</v>
      </c>
      <c r="J23" s="67">
        <v>6.2699371157232902</v>
      </c>
      <c r="K23" s="66">
        <v>347906.09179999999</v>
      </c>
      <c r="L23" s="67">
        <v>17.192297550261401</v>
      </c>
      <c r="M23" s="67">
        <v>-0.63023719580641202</v>
      </c>
      <c r="N23" s="66">
        <v>17222108.989500001</v>
      </c>
      <c r="O23" s="66">
        <v>205594110.3441</v>
      </c>
      <c r="P23" s="66">
        <v>68566</v>
      </c>
      <c r="Q23" s="66">
        <v>85396</v>
      </c>
      <c r="R23" s="67">
        <v>-19.7081830530704</v>
      </c>
      <c r="S23" s="66">
        <v>29.923559679724601</v>
      </c>
      <c r="T23" s="66">
        <v>31.098881305915999</v>
      </c>
      <c r="U23" s="68">
        <v>-3.9277466944806201</v>
      </c>
      <c r="V23" s="52"/>
      <c r="W23" s="52"/>
    </row>
    <row r="24" spans="1:23" ht="12" thickBot="1" x14ac:dyDescent="0.2">
      <c r="A24" s="48"/>
      <c r="B24" s="50" t="s">
        <v>22</v>
      </c>
      <c r="C24" s="51"/>
      <c r="D24" s="66">
        <v>254470.91329999999</v>
      </c>
      <c r="E24" s="66">
        <v>225388</v>
      </c>
      <c r="F24" s="67">
        <v>112.903487896427</v>
      </c>
      <c r="G24" s="66">
        <v>180023.44620000001</v>
      </c>
      <c r="H24" s="67">
        <v>41.354317268924703</v>
      </c>
      <c r="I24" s="66">
        <v>616897.99210000003</v>
      </c>
      <c r="J24" s="67">
        <v>242.42377413591799</v>
      </c>
      <c r="K24" s="66">
        <v>27351.219400000002</v>
      </c>
      <c r="L24" s="67">
        <v>15.1931428807411</v>
      </c>
      <c r="M24" s="67">
        <v>21.5546796681394</v>
      </c>
      <c r="N24" s="66">
        <v>1633407.608</v>
      </c>
      <c r="O24" s="66">
        <v>28183388.390000001</v>
      </c>
      <c r="P24" s="66">
        <v>28882</v>
      </c>
      <c r="Q24" s="66">
        <v>26945</v>
      </c>
      <c r="R24" s="67">
        <v>7.1887177583967299</v>
      </c>
      <c r="S24" s="66">
        <v>8.8107095526625603</v>
      </c>
      <c r="T24" s="66">
        <v>8.6254366672852107</v>
      </c>
      <c r="U24" s="68">
        <v>2.1028145834334002</v>
      </c>
      <c r="V24" s="52"/>
      <c r="W24" s="52"/>
    </row>
    <row r="25" spans="1:23" ht="12" thickBot="1" x14ac:dyDescent="0.2">
      <c r="A25" s="48"/>
      <c r="B25" s="50" t="s">
        <v>23</v>
      </c>
      <c r="C25" s="51"/>
      <c r="D25" s="66">
        <v>217672.34289999999</v>
      </c>
      <c r="E25" s="66">
        <v>165277</v>
      </c>
      <c r="F25" s="67">
        <v>131.70153312318101</v>
      </c>
      <c r="G25" s="66">
        <v>120459.2077</v>
      </c>
      <c r="H25" s="67">
        <v>80.702120706377499</v>
      </c>
      <c r="I25" s="66">
        <v>19142.108800000002</v>
      </c>
      <c r="J25" s="67">
        <v>8.7940013623108797</v>
      </c>
      <c r="K25" s="66">
        <v>13272.157999999999</v>
      </c>
      <c r="L25" s="67">
        <v>11.017968865488401</v>
      </c>
      <c r="M25" s="67">
        <v>0.44227553650280599</v>
      </c>
      <c r="N25" s="66">
        <v>1460053.0449000001</v>
      </c>
      <c r="O25" s="66">
        <v>31719069.795299999</v>
      </c>
      <c r="P25" s="66">
        <v>15821</v>
      </c>
      <c r="Q25" s="66">
        <v>15329</v>
      </c>
      <c r="R25" s="67">
        <v>3.2096027138104302</v>
      </c>
      <c r="S25" s="66">
        <v>13.7584440237659</v>
      </c>
      <c r="T25" s="66">
        <v>13.4363330419466</v>
      </c>
      <c r="U25" s="68">
        <v>2.3411875737026602</v>
      </c>
      <c r="V25" s="52"/>
      <c r="W25" s="52"/>
    </row>
    <row r="26" spans="1:23" ht="12" thickBot="1" x14ac:dyDescent="0.2">
      <c r="A26" s="48"/>
      <c r="B26" s="50" t="s">
        <v>24</v>
      </c>
      <c r="C26" s="51"/>
      <c r="D26" s="66">
        <v>458211.16889999999</v>
      </c>
      <c r="E26" s="66">
        <v>436280</v>
      </c>
      <c r="F26" s="67">
        <v>105.026856353718</v>
      </c>
      <c r="G26" s="66">
        <v>325140.05249999999</v>
      </c>
      <c r="H26" s="67">
        <v>40.927322049934197</v>
      </c>
      <c r="I26" s="66">
        <v>92966.063200000004</v>
      </c>
      <c r="J26" s="67">
        <v>20.288912516728502</v>
      </c>
      <c r="K26" s="66">
        <v>67690.354099999997</v>
      </c>
      <c r="L26" s="67">
        <v>20.8188297872038</v>
      </c>
      <c r="M26" s="67">
        <v>0.37340193349646</v>
      </c>
      <c r="N26" s="66">
        <v>3190302.2757999999</v>
      </c>
      <c r="O26" s="66">
        <v>56295306.028099999</v>
      </c>
      <c r="P26" s="66">
        <v>37973</v>
      </c>
      <c r="Q26" s="66">
        <v>39460</v>
      </c>
      <c r="R26" s="67">
        <v>-3.7683730359858099</v>
      </c>
      <c r="S26" s="66">
        <v>12.0667624075001</v>
      </c>
      <c r="T26" s="66">
        <v>12.6935227242778</v>
      </c>
      <c r="U26" s="68">
        <v>-5.1941050599299299</v>
      </c>
      <c r="V26" s="52"/>
      <c r="W26" s="52"/>
    </row>
    <row r="27" spans="1:23" ht="12" thickBot="1" x14ac:dyDescent="0.2">
      <c r="A27" s="48"/>
      <c r="B27" s="50" t="s">
        <v>25</v>
      </c>
      <c r="C27" s="51"/>
      <c r="D27" s="66">
        <v>245674.4688</v>
      </c>
      <c r="E27" s="66">
        <v>238579</v>
      </c>
      <c r="F27" s="67">
        <v>102.974054212651</v>
      </c>
      <c r="G27" s="66">
        <v>189017.80489999999</v>
      </c>
      <c r="H27" s="67">
        <v>29.974247098030901</v>
      </c>
      <c r="I27" s="66">
        <v>67366.6679</v>
      </c>
      <c r="J27" s="67">
        <v>27.4211106384206</v>
      </c>
      <c r="K27" s="66">
        <v>55122.070399999997</v>
      </c>
      <c r="L27" s="67">
        <v>29.162369348835899</v>
      </c>
      <c r="M27" s="67">
        <v>0.22213602303298099</v>
      </c>
      <c r="N27" s="66">
        <v>1799817.0153999999</v>
      </c>
      <c r="O27" s="66">
        <v>20470217.472100001</v>
      </c>
      <c r="P27" s="66">
        <v>34524</v>
      </c>
      <c r="Q27" s="66">
        <v>38778</v>
      </c>
      <c r="R27" s="67">
        <v>-10.970137706947201</v>
      </c>
      <c r="S27" s="66">
        <v>7.1160488008342</v>
      </c>
      <c r="T27" s="66">
        <v>6.9977928051988201</v>
      </c>
      <c r="U27" s="68">
        <v>1.66182103222106</v>
      </c>
      <c r="V27" s="52"/>
      <c r="W27" s="52"/>
    </row>
    <row r="28" spans="1:23" ht="12" thickBot="1" x14ac:dyDescent="0.2">
      <c r="A28" s="48"/>
      <c r="B28" s="50" t="s">
        <v>26</v>
      </c>
      <c r="C28" s="51"/>
      <c r="D28" s="66">
        <v>753627.63740000001</v>
      </c>
      <c r="E28" s="66">
        <v>709271</v>
      </c>
      <c r="F28" s="67">
        <v>106.253834909365</v>
      </c>
      <c r="G28" s="66">
        <v>496193.76299999998</v>
      </c>
      <c r="H28" s="67">
        <v>51.8817231485435</v>
      </c>
      <c r="I28" s="66">
        <v>53101.466800000002</v>
      </c>
      <c r="J28" s="67">
        <v>7.0461145749907699</v>
      </c>
      <c r="K28" s="66">
        <v>39062.580699999999</v>
      </c>
      <c r="L28" s="67">
        <v>7.8724449222873396</v>
      </c>
      <c r="M28" s="67">
        <v>0.35939474167921498</v>
      </c>
      <c r="N28" s="66">
        <v>4820346.6897</v>
      </c>
      <c r="O28" s="66">
        <v>76140902.770799994</v>
      </c>
      <c r="P28" s="66">
        <v>42516</v>
      </c>
      <c r="Q28" s="66">
        <v>40778</v>
      </c>
      <c r="R28" s="67">
        <v>4.2621021138849402</v>
      </c>
      <c r="S28" s="66">
        <v>17.725741777213301</v>
      </c>
      <c r="T28" s="66">
        <v>18.514028625729601</v>
      </c>
      <c r="U28" s="68">
        <v>-4.4471303848600003</v>
      </c>
      <c r="V28" s="52"/>
      <c r="W28" s="52"/>
    </row>
    <row r="29" spans="1:23" ht="12" thickBot="1" x14ac:dyDescent="0.2">
      <c r="A29" s="48"/>
      <c r="B29" s="50" t="s">
        <v>27</v>
      </c>
      <c r="C29" s="51"/>
      <c r="D29" s="66">
        <v>618888.25800000003</v>
      </c>
      <c r="E29" s="66">
        <v>535345</v>
      </c>
      <c r="F29" s="67">
        <v>115.605498883897</v>
      </c>
      <c r="G29" s="66">
        <v>427974.72570000001</v>
      </c>
      <c r="H29" s="67">
        <v>44.608599722270903</v>
      </c>
      <c r="I29" s="66">
        <v>105901.55349999999</v>
      </c>
      <c r="J29" s="67">
        <v>17.1115790501878</v>
      </c>
      <c r="K29" s="66">
        <v>86381.6011</v>
      </c>
      <c r="L29" s="67">
        <v>20.183808975801899</v>
      </c>
      <c r="M29" s="67">
        <v>0.225973496108305</v>
      </c>
      <c r="N29" s="66">
        <v>4141085.8964</v>
      </c>
      <c r="O29" s="66">
        <v>49258615.524800003</v>
      </c>
      <c r="P29" s="66">
        <v>86140</v>
      </c>
      <c r="Q29" s="66">
        <v>86102</v>
      </c>
      <c r="R29" s="67">
        <v>4.4133701888448999E-2</v>
      </c>
      <c r="S29" s="66">
        <v>7.1846791037845401</v>
      </c>
      <c r="T29" s="66">
        <v>7.2396531114259801</v>
      </c>
      <c r="U29" s="68">
        <v>-0.76515606121489099</v>
      </c>
      <c r="V29" s="52"/>
      <c r="W29" s="52"/>
    </row>
    <row r="30" spans="1:23" ht="12" thickBot="1" x14ac:dyDescent="0.2">
      <c r="A30" s="48"/>
      <c r="B30" s="50" t="s">
        <v>28</v>
      </c>
      <c r="C30" s="51"/>
      <c r="D30" s="66">
        <v>959214.66559999995</v>
      </c>
      <c r="E30" s="66">
        <v>998578</v>
      </c>
      <c r="F30" s="67">
        <v>96.058061122916797</v>
      </c>
      <c r="G30" s="66">
        <v>762030.29920000001</v>
      </c>
      <c r="H30" s="67">
        <v>25.876184530590098</v>
      </c>
      <c r="I30" s="66">
        <v>125558.3066</v>
      </c>
      <c r="J30" s="67">
        <v>13.0896983858625</v>
      </c>
      <c r="K30" s="66">
        <v>131841.58199999999</v>
      </c>
      <c r="L30" s="67">
        <v>17.3013569327113</v>
      </c>
      <c r="M30" s="67">
        <v>-4.7657767031345E-2</v>
      </c>
      <c r="N30" s="66">
        <v>6178806.4912999999</v>
      </c>
      <c r="O30" s="66">
        <v>85285289.289100006</v>
      </c>
      <c r="P30" s="66">
        <v>62536</v>
      </c>
      <c r="Q30" s="66">
        <v>54998</v>
      </c>
      <c r="R30" s="67">
        <v>13.7059529437434</v>
      </c>
      <c r="S30" s="66">
        <v>15.338599616221099</v>
      </c>
      <c r="T30" s="66">
        <v>16.032230846576201</v>
      </c>
      <c r="U30" s="68">
        <v>-4.5221287973488904</v>
      </c>
      <c r="V30" s="52"/>
      <c r="W30" s="52"/>
    </row>
    <row r="31" spans="1:23" ht="12" thickBot="1" x14ac:dyDescent="0.2">
      <c r="A31" s="48"/>
      <c r="B31" s="50" t="s">
        <v>29</v>
      </c>
      <c r="C31" s="51"/>
      <c r="D31" s="66">
        <v>828238.12219999998</v>
      </c>
      <c r="E31" s="66">
        <v>825784</v>
      </c>
      <c r="F31" s="67">
        <v>100.29718693992599</v>
      </c>
      <c r="G31" s="66">
        <v>521035.62709999998</v>
      </c>
      <c r="H31" s="67">
        <v>58.959978765720798</v>
      </c>
      <c r="I31" s="66">
        <v>28063.6659</v>
      </c>
      <c r="J31" s="67">
        <v>3.38835718228668</v>
      </c>
      <c r="K31" s="66">
        <v>14264.8326</v>
      </c>
      <c r="L31" s="67">
        <v>2.7377844926643</v>
      </c>
      <c r="M31" s="67">
        <v>0.96733229803201504</v>
      </c>
      <c r="N31" s="66">
        <v>4771297.5154999997</v>
      </c>
      <c r="O31" s="66">
        <v>86999938.849900007</v>
      </c>
      <c r="P31" s="66">
        <v>40265</v>
      </c>
      <c r="Q31" s="66">
        <v>25306</v>
      </c>
      <c r="R31" s="67">
        <v>59.112463447403798</v>
      </c>
      <c r="S31" s="66">
        <v>20.569678932075</v>
      </c>
      <c r="T31" s="66">
        <v>25.760934284359401</v>
      </c>
      <c r="U31" s="68">
        <v>-25.237415564078301</v>
      </c>
      <c r="V31" s="52"/>
      <c r="W31" s="52"/>
    </row>
    <row r="32" spans="1:23" ht="12" thickBot="1" x14ac:dyDescent="0.2">
      <c r="A32" s="48"/>
      <c r="B32" s="50" t="s">
        <v>30</v>
      </c>
      <c r="C32" s="51"/>
      <c r="D32" s="66">
        <v>143407.394</v>
      </c>
      <c r="E32" s="66">
        <v>132441</v>
      </c>
      <c r="F32" s="67">
        <v>108.280210810852</v>
      </c>
      <c r="G32" s="66">
        <v>105902.0575</v>
      </c>
      <c r="H32" s="67">
        <v>35.415115990546298</v>
      </c>
      <c r="I32" s="66">
        <v>41226.165200000003</v>
      </c>
      <c r="J32" s="67">
        <v>28.747586892207298</v>
      </c>
      <c r="K32" s="66">
        <v>30957.622599999999</v>
      </c>
      <c r="L32" s="67">
        <v>29.232314584634</v>
      </c>
      <c r="M32" s="67">
        <v>0.331696743405613</v>
      </c>
      <c r="N32" s="66">
        <v>1021272.1301</v>
      </c>
      <c r="O32" s="66">
        <v>12376304.3073</v>
      </c>
      <c r="P32" s="66">
        <v>30777</v>
      </c>
      <c r="Q32" s="66">
        <v>31782</v>
      </c>
      <c r="R32" s="67">
        <v>-3.1621672644893399</v>
      </c>
      <c r="S32" s="66">
        <v>4.6595637651492998</v>
      </c>
      <c r="T32" s="66">
        <v>4.8348561261091199</v>
      </c>
      <c r="U32" s="68">
        <v>-3.7619908170567</v>
      </c>
      <c r="V32" s="52"/>
      <c r="W32" s="52"/>
    </row>
    <row r="33" spans="1:23" ht="12" thickBot="1" x14ac:dyDescent="0.2">
      <c r="A33" s="48"/>
      <c r="B33" s="50" t="s">
        <v>31</v>
      </c>
      <c r="C33" s="51"/>
      <c r="D33" s="66">
        <v>29.572700000000001</v>
      </c>
      <c r="E33" s="69"/>
      <c r="F33" s="69"/>
      <c r="G33" s="66">
        <v>76.581400000000002</v>
      </c>
      <c r="H33" s="67">
        <v>-61.383965297056498</v>
      </c>
      <c r="I33" s="66">
        <v>2.9946000000000002</v>
      </c>
      <c r="J33" s="67">
        <v>10.1262312876403</v>
      </c>
      <c r="K33" s="66">
        <v>13.5533</v>
      </c>
      <c r="L33" s="67">
        <v>17.697900534594599</v>
      </c>
      <c r="M33" s="67">
        <v>-0.77905012063482704</v>
      </c>
      <c r="N33" s="66">
        <v>114.4057</v>
      </c>
      <c r="O33" s="66">
        <v>3290.5399000000002</v>
      </c>
      <c r="P33" s="66">
        <v>4</v>
      </c>
      <c r="Q33" s="66">
        <v>6</v>
      </c>
      <c r="R33" s="67">
        <v>-33.3333333333333</v>
      </c>
      <c r="S33" s="66">
        <v>7.3931750000000003</v>
      </c>
      <c r="T33" s="66">
        <v>2.5641333333333298</v>
      </c>
      <c r="U33" s="68">
        <v>65.317562030746799</v>
      </c>
      <c r="V33" s="52"/>
      <c r="W33" s="52"/>
    </row>
    <row r="34" spans="1:23" ht="12" thickBot="1" x14ac:dyDescent="0.2">
      <c r="A34" s="48"/>
      <c r="B34" s="50" t="s">
        <v>36</v>
      </c>
      <c r="C34" s="5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48"/>
      <c r="B35" s="50" t="s">
        <v>32</v>
      </c>
      <c r="C35" s="51"/>
      <c r="D35" s="66">
        <v>97965.398100000006</v>
      </c>
      <c r="E35" s="66">
        <v>110934</v>
      </c>
      <c r="F35" s="67">
        <v>88.309623830385604</v>
      </c>
      <c r="G35" s="66">
        <v>55764.003199999999</v>
      </c>
      <c r="H35" s="67">
        <v>75.678560501911704</v>
      </c>
      <c r="I35" s="66">
        <v>5570.1067999999996</v>
      </c>
      <c r="J35" s="67">
        <v>5.6857899911907799</v>
      </c>
      <c r="K35" s="66">
        <v>8582.6555000000008</v>
      </c>
      <c r="L35" s="67">
        <v>15.3910318619306</v>
      </c>
      <c r="M35" s="67">
        <v>-0.35100426668645901</v>
      </c>
      <c r="N35" s="66">
        <v>610033.30790000001</v>
      </c>
      <c r="O35" s="66">
        <v>17801805.498100001</v>
      </c>
      <c r="P35" s="66">
        <v>7488</v>
      </c>
      <c r="Q35" s="66">
        <v>6497</v>
      </c>
      <c r="R35" s="67">
        <v>15.2531937817454</v>
      </c>
      <c r="S35" s="66">
        <v>13.082985857371799</v>
      </c>
      <c r="T35" s="66">
        <v>15.073591195936601</v>
      </c>
      <c r="U35" s="68">
        <v>-15.2152219704736</v>
      </c>
      <c r="V35" s="52"/>
      <c r="W35" s="52"/>
    </row>
    <row r="36" spans="1:23" ht="12" customHeight="1" thickBot="1" x14ac:dyDescent="0.2">
      <c r="A36" s="48"/>
      <c r="B36" s="50" t="s">
        <v>37</v>
      </c>
      <c r="C36" s="51"/>
      <c r="D36" s="69"/>
      <c r="E36" s="66">
        <v>593736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48"/>
      <c r="B37" s="50" t="s">
        <v>38</v>
      </c>
      <c r="C37" s="51"/>
      <c r="D37" s="69"/>
      <c r="E37" s="66">
        <v>412184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48"/>
      <c r="B38" s="50" t="s">
        <v>39</v>
      </c>
      <c r="C38" s="51"/>
      <c r="D38" s="69"/>
      <c r="E38" s="66">
        <v>259728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48"/>
      <c r="B39" s="50" t="s">
        <v>33</v>
      </c>
      <c r="C39" s="51"/>
      <c r="D39" s="66">
        <v>181210.255</v>
      </c>
      <c r="E39" s="66">
        <v>377142</v>
      </c>
      <c r="F39" s="67">
        <v>48.048282874885302</v>
      </c>
      <c r="G39" s="66">
        <v>280068.37770000001</v>
      </c>
      <c r="H39" s="67">
        <v>-35.297852442982197</v>
      </c>
      <c r="I39" s="66">
        <v>9949.8510000000006</v>
      </c>
      <c r="J39" s="67">
        <v>5.4907769982443897</v>
      </c>
      <c r="K39" s="66">
        <v>15116.343999999999</v>
      </c>
      <c r="L39" s="67">
        <v>5.3973762136731196</v>
      </c>
      <c r="M39" s="67">
        <v>-0.341781914992144</v>
      </c>
      <c r="N39" s="66">
        <v>1695726.919</v>
      </c>
      <c r="O39" s="66">
        <v>24670483.8748</v>
      </c>
      <c r="P39" s="66">
        <v>347</v>
      </c>
      <c r="Q39" s="66">
        <v>396</v>
      </c>
      <c r="R39" s="67">
        <v>-12.3737373737374</v>
      </c>
      <c r="S39" s="66">
        <v>522.21975504322802</v>
      </c>
      <c r="T39" s="66">
        <v>570.32073080808095</v>
      </c>
      <c r="U39" s="68">
        <v>-9.2108686621538105</v>
      </c>
      <c r="V39" s="52"/>
      <c r="W39" s="52"/>
    </row>
    <row r="40" spans="1:23" ht="12" thickBot="1" x14ac:dyDescent="0.2">
      <c r="A40" s="48"/>
      <c r="B40" s="50" t="s">
        <v>34</v>
      </c>
      <c r="C40" s="51"/>
      <c r="D40" s="66">
        <v>396818.7892</v>
      </c>
      <c r="E40" s="66">
        <v>374882</v>
      </c>
      <c r="F40" s="67">
        <v>105.85165177309101</v>
      </c>
      <c r="G40" s="66">
        <v>355219.4056</v>
      </c>
      <c r="H40" s="67">
        <v>11.710898375536299</v>
      </c>
      <c r="I40" s="66">
        <v>27640.3043</v>
      </c>
      <c r="J40" s="67">
        <v>6.9654726671899203</v>
      </c>
      <c r="K40" s="66">
        <v>33992.992899999997</v>
      </c>
      <c r="L40" s="67">
        <v>9.5695765389231902</v>
      </c>
      <c r="M40" s="67">
        <v>-0.18688229714542101</v>
      </c>
      <c r="N40" s="66">
        <v>3137694.6614999999</v>
      </c>
      <c r="O40" s="66">
        <v>51009819.728500001</v>
      </c>
      <c r="P40" s="66">
        <v>2210</v>
      </c>
      <c r="Q40" s="66">
        <v>2547</v>
      </c>
      <c r="R40" s="67">
        <v>-13.231252453867301</v>
      </c>
      <c r="S40" s="66">
        <v>179.55601321267</v>
      </c>
      <c r="T40" s="66">
        <v>186.44314899882201</v>
      </c>
      <c r="U40" s="68">
        <v>-3.8356475302195401</v>
      </c>
      <c r="V40" s="52"/>
      <c r="W40" s="52"/>
    </row>
    <row r="41" spans="1:23" ht="12" thickBot="1" x14ac:dyDescent="0.2">
      <c r="A41" s="48"/>
      <c r="B41" s="50" t="s">
        <v>40</v>
      </c>
      <c r="C41" s="51"/>
      <c r="D41" s="69"/>
      <c r="E41" s="66">
        <v>174307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48"/>
      <c r="B42" s="50" t="s">
        <v>41</v>
      </c>
      <c r="C42" s="51"/>
      <c r="D42" s="69"/>
      <c r="E42" s="66">
        <v>70032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49"/>
      <c r="B43" s="50" t="s">
        <v>35</v>
      </c>
      <c r="C43" s="51"/>
      <c r="D43" s="71">
        <v>16685.367900000001</v>
      </c>
      <c r="E43" s="72"/>
      <c r="F43" s="72"/>
      <c r="G43" s="71">
        <v>64545.409299999999</v>
      </c>
      <c r="H43" s="73">
        <v>-74.149411893186297</v>
      </c>
      <c r="I43" s="71">
        <v>1959.4820999999999</v>
      </c>
      <c r="J43" s="73">
        <v>11.743715282418201</v>
      </c>
      <c r="K43" s="71">
        <v>6369.8563000000004</v>
      </c>
      <c r="L43" s="73">
        <v>9.8687983685928806</v>
      </c>
      <c r="M43" s="73">
        <v>-0.69238205577730205</v>
      </c>
      <c r="N43" s="71">
        <v>154615.18530000001</v>
      </c>
      <c r="O43" s="71">
        <v>3651806.7744999998</v>
      </c>
      <c r="P43" s="71">
        <v>23</v>
      </c>
      <c r="Q43" s="71">
        <v>23</v>
      </c>
      <c r="R43" s="73">
        <v>0</v>
      </c>
      <c r="S43" s="71">
        <v>725.45077826087004</v>
      </c>
      <c r="T43" s="71">
        <v>1203.75880869565</v>
      </c>
      <c r="U43" s="74">
        <v>-65.932527025670197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37:C37"/>
    <mergeCell ref="B38:C38"/>
    <mergeCell ref="B39:C39"/>
    <mergeCell ref="B40:C40"/>
    <mergeCell ref="B41:C41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69228</v>
      </c>
      <c r="D2" s="32">
        <v>613738.12324786303</v>
      </c>
      <c r="E2" s="32">
        <v>621872.44848888903</v>
      </c>
      <c r="F2" s="32">
        <v>-8134.32524102564</v>
      </c>
      <c r="G2" s="32">
        <v>621872.44848888903</v>
      </c>
      <c r="H2" s="32">
        <v>-1.32537395558537E-2</v>
      </c>
    </row>
    <row r="3" spans="1:8" ht="14.25" x14ac:dyDescent="0.2">
      <c r="A3" s="32">
        <v>2</v>
      </c>
      <c r="B3" s="33">
        <v>13</v>
      </c>
      <c r="C3" s="32">
        <v>12868.589</v>
      </c>
      <c r="D3" s="32">
        <v>90456.615412086801</v>
      </c>
      <c r="E3" s="32">
        <v>71134.767387769505</v>
      </c>
      <c r="F3" s="32">
        <v>19321.848024317402</v>
      </c>
      <c r="G3" s="32">
        <v>71134.767387769505</v>
      </c>
      <c r="H3" s="32">
        <v>0.213603482026098</v>
      </c>
    </row>
    <row r="4" spans="1:8" ht="14.25" x14ac:dyDescent="0.2">
      <c r="A4" s="32">
        <v>3</v>
      </c>
      <c r="B4" s="33">
        <v>14</v>
      </c>
      <c r="C4" s="32">
        <v>104964</v>
      </c>
      <c r="D4" s="32">
        <v>98857.168320512807</v>
      </c>
      <c r="E4" s="32">
        <v>73109.426187179502</v>
      </c>
      <c r="F4" s="32">
        <v>25747.7421333333</v>
      </c>
      <c r="G4" s="32">
        <v>73109.426187179502</v>
      </c>
      <c r="H4" s="32">
        <v>0.26045397183393398</v>
      </c>
    </row>
    <row r="5" spans="1:8" ht="14.25" x14ac:dyDescent="0.2">
      <c r="A5" s="32">
        <v>4</v>
      </c>
      <c r="B5" s="33">
        <v>15</v>
      </c>
      <c r="C5" s="32">
        <v>7044.5</v>
      </c>
      <c r="D5" s="32">
        <v>65851.185723076895</v>
      </c>
      <c r="E5" s="32">
        <v>49083.4241059829</v>
      </c>
      <c r="F5" s="32">
        <v>16767.761617093998</v>
      </c>
      <c r="G5" s="32">
        <v>49083.4241059829</v>
      </c>
      <c r="H5" s="32">
        <v>0.25463112672879201</v>
      </c>
    </row>
    <row r="6" spans="1:8" ht="14.25" x14ac:dyDescent="0.2">
      <c r="A6" s="32">
        <v>5</v>
      </c>
      <c r="B6" s="33">
        <v>16</v>
      </c>
      <c r="C6" s="32">
        <v>4002</v>
      </c>
      <c r="D6" s="32">
        <v>191503.271065812</v>
      </c>
      <c r="E6" s="32">
        <v>173840.345300855</v>
      </c>
      <c r="F6" s="32">
        <v>17662.925764957301</v>
      </c>
      <c r="G6" s="32">
        <v>173840.345300855</v>
      </c>
      <c r="H6" s="32">
        <v>9.2233023836377298E-2</v>
      </c>
    </row>
    <row r="7" spans="1:8" ht="14.25" x14ac:dyDescent="0.2">
      <c r="A7" s="32">
        <v>6</v>
      </c>
      <c r="B7" s="33">
        <v>17</v>
      </c>
      <c r="C7" s="32">
        <v>20404</v>
      </c>
      <c r="D7" s="32">
        <v>286427.09548205102</v>
      </c>
      <c r="E7" s="32">
        <v>238191.28292564099</v>
      </c>
      <c r="F7" s="32">
        <v>48235.812556410303</v>
      </c>
      <c r="G7" s="32">
        <v>238191.28292564099</v>
      </c>
      <c r="H7" s="32">
        <v>0.16840520089494401</v>
      </c>
    </row>
    <row r="8" spans="1:8" ht="14.25" x14ac:dyDescent="0.2">
      <c r="A8" s="32">
        <v>7</v>
      </c>
      <c r="B8" s="33">
        <v>18</v>
      </c>
      <c r="C8" s="32">
        <v>32268</v>
      </c>
      <c r="D8" s="32">
        <v>119245.061835043</v>
      </c>
      <c r="E8" s="32">
        <v>99113.563832478598</v>
      </c>
      <c r="F8" s="32">
        <v>20131.498002564102</v>
      </c>
      <c r="G8" s="32">
        <v>99113.563832478598</v>
      </c>
      <c r="H8" s="32">
        <v>0.16882458437073899</v>
      </c>
    </row>
    <row r="9" spans="1:8" ht="14.25" x14ac:dyDescent="0.2">
      <c r="A9" s="32">
        <v>8</v>
      </c>
      <c r="B9" s="33">
        <v>19</v>
      </c>
      <c r="C9" s="32">
        <v>23629</v>
      </c>
      <c r="D9" s="32">
        <v>110252.664640171</v>
      </c>
      <c r="E9" s="32">
        <v>118150.849610256</v>
      </c>
      <c r="F9" s="32">
        <v>-7898.18497008547</v>
      </c>
      <c r="G9" s="32">
        <v>118150.849610256</v>
      </c>
      <c r="H9" s="32">
        <v>-7.1637134538766897E-2</v>
      </c>
    </row>
    <row r="10" spans="1:8" ht="14.25" x14ac:dyDescent="0.2">
      <c r="A10" s="32">
        <v>9</v>
      </c>
      <c r="B10" s="33">
        <v>21</v>
      </c>
      <c r="C10" s="32">
        <v>114083</v>
      </c>
      <c r="D10" s="32">
        <v>493326.95250000001</v>
      </c>
      <c r="E10" s="32">
        <v>461033.321</v>
      </c>
      <c r="F10" s="32">
        <v>32293.6315</v>
      </c>
      <c r="G10" s="32">
        <v>461033.321</v>
      </c>
      <c r="H10" s="32">
        <v>6.5460910530729596E-2</v>
      </c>
    </row>
    <row r="11" spans="1:8" ht="14.25" x14ac:dyDescent="0.2">
      <c r="A11" s="32">
        <v>10</v>
      </c>
      <c r="B11" s="33">
        <v>22</v>
      </c>
      <c r="C11" s="32">
        <v>28118</v>
      </c>
      <c r="D11" s="32">
        <v>449532.76965555601</v>
      </c>
      <c r="E11" s="32">
        <v>416878.26678888901</v>
      </c>
      <c r="F11" s="32">
        <v>32654.502866666699</v>
      </c>
      <c r="G11" s="32">
        <v>416878.26678888901</v>
      </c>
      <c r="H11" s="32">
        <v>7.2640984308412995E-2</v>
      </c>
    </row>
    <row r="12" spans="1:8" ht="14.25" x14ac:dyDescent="0.2">
      <c r="A12" s="32">
        <v>11</v>
      </c>
      <c r="B12" s="33">
        <v>23</v>
      </c>
      <c r="C12" s="32">
        <v>188350.27600000001</v>
      </c>
      <c r="D12" s="32">
        <v>1497449.0955735</v>
      </c>
      <c r="E12" s="32">
        <v>1306686.5455735</v>
      </c>
      <c r="F12" s="32">
        <v>190762.55</v>
      </c>
      <c r="G12" s="32">
        <v>1306686.5455735</v>
      </c>
      <c r="H12" s="32">
        <v>0.12739167599345999</v>
      </c>
    </row>
    <row r="13" spans="1:8" ht="14.25" x14ac:dyDescent="0.2">
      <c r="A13" s="32">
        <v>12</v>
      </c>
      <c r="B13" s="33">
        <v>24</v>
      </c>
      <c r="C13" s="32">
        <v>28713.346000000001</v>
      </c>
      <c r="D13" s="32">
        <v>542737.18235299096</v>
      </c>
      <c r="E13" s="32">
        <v>485777.21999059798</v>
      </c>
      <c r="F13" s="32">
        <v>56959.962362393198</v>
      </c>
      <c r="G13" s="32">
        <v>485777.21999059798</v>
      </c>
      <c r="H13" s="32">
        <v>0.10494943817088</v>
      </c>
    </row>
    <row r="14" spans="1:8" ht="14.25" x14ac:dyDescent="0.2">
      <c r="A14" s="32">
        <v>13</v>
      </c>
      <c r="B14" s="33">
        <v>25</v>
      </c>
      <c r="C14" s="32">
        <v>69404</v>
      </c>
      <c r="D14" s="32">
        <v>745759.93400000001</v>
      </c>
      <c r="E14" s="32">
        <v>699054.76789999998</v>
      </c>
      <c r="F14" s="32">
        <v>46705.166100000002</v>
      </c>
      <c r="G14" s="32">
        <v>699054.76789999998</v>
      </c>
      <c r="H14" s="32">
        <v>6.2627615095235206E-2</v>
      </c>
    </row>
    <row r="15" spans="1:8" ht="14.25" x14ac:dyDescent="0.2">
      <c r="A15" s="32">
        <v>14</v>
      </c>
      <c r="B15" s="33">
        <v>26</v>
      </c>
      <c r="C15" s="32">
        <v>67327</v>
      </c>
      <c r="D15" s="32">
        <v>330183.09463188902</v>
      </c>
      <c r="E15" s="32">
        <v>285476.92422391602</v>
      </c>
      <c r="F15" s="32">
        <v>44706.170407972197</v>
      </c>
      <c r="G15" s="32">
        <v>285476.92422391602</v>
      </c>
      <c r="H15" s="32">
        <v>0.13539812042107699</v>
      </c>
    </row>
    <row r="16" spans="1:8" ht="14.25" x14ac:dyDescent="0.2">
      <c r="A16" s="32">
        <v>15</v>
      </c>
      <c r="B16" s="33">
        <v>27</v>
      </c>
      <c r="C16" s="32">
        <v>130405.913</v>
      </c>
      <c r="D16" s="32">
        <v>871602.41960000002</v>
      </c>
      <c r="E16" s="32">
        <v>773279.66</v>
      </c>
      <c r="F16" s="32">
        <v>98322.759600000005</v>
      </c>
      <c r="G16" s="32">
        <v>773279.66</v>
      </c>
      <c r="H16" s="32">
        <v>0.112806891524146</v>
      </c>
    </row>
    <row r="17" spans="1:8" ht="14.25" x14ac:dyDescent="0.2">
      <c r="A17" s="32">
        <v>16</v>
      </c>
      <c r="B17" s="33">
        <v>29</v>
      </c>
      <c r="C17" s="32">
        <v>170342</v>
      </c>
      <c r="D17" s="32">
        <v>2051739.44325214</v>
      </c>
      <c r="E17" s="32">
        <v>1923096.0955854701</v>
      </c>
      <c r="F17" s="32">
        <v>128643.347666667</v>
      </c>
      <c r="G17" s="32">
        <v>1923096.0955854701</v>
      </c>
      <c r="H17" s="32">
        <v>6.2699651307945206E-2</v>
      </c>
    </row>
    <row r="18" spans="1:8" ht="14.25" x14ac:dyDescent="0.2">
      <c r="A18" s="32">
        <v>17</v>
      </c>
      <c r="B18" s="33">
        <v>31</v>
      </c>
      <c r="C18" s="32">
        <v>27730.499</v>
      </c>
      <c r="D18" s="32">
        <v>254470.885595</v>
      </c>
      <c r="E18" s="32">
        <v>-362427.07842584199</v>
      </c>
      <c r="F18" s="32">
        <v>616897.96402084304</v>
      </c>
      <c r="G18" s="32">
        <v>-362427.07842584199</v>
      </c>
      <c r="H18" s="32">
        <v>2.42423789494983</v>
      </c>
    </row>
    <row r="19" spans="1:8" ht="14.25" x14ac:dyDescent="0.2">
      <c r="A19" s="32">
        <v>18</v>
      </c>
      <c r="B19" s="33">
        <v>32</v>
      </c>
      <c r="C19" s="32">
        <v>15958.677</v>
      </c>
      <c r="D19" s="32">
        <v>217672.34750914501</v>
      </c>
      <c r="E19" s="32">
        <v>198530.283250426</v>
      </c>
      <c r="F19" s="32">
        <v>19142.064258718499</v>
      </c>
      <c r="G19" s="32">
        <v>198530.283250426</v>
      </c>
      <c r="H19" s="32">
        <v>8.7939807135650694E-2</v>
      </c>
    </row>
    <row r="20" spans="1:8" ht="14.25" x14ac:dyDescent="0.2">
      <c r="A20" s="32">
        <v>19</v>
      </c>
      <c r="B20" s="33">
        <v>33</v>
      </c>
      <c r="C20" s="32">
        <v>39729.161999999997</v>
      </c>
      <c r="D20" s="32">
        <v>458211.13900468202</v>
      </c>
      <c r="E20" s="32">
        <v>365245.16108006501</v>
      </c>
      <c r="F20" s="32">
        <v>92965.977924616804</v>
      </c>
      <c r="G20" s="32">
        <v>365245.16108006501</v>
      </c>
      <c r="H20" s="32">
        <v>0.202888952299492</v>
      </c>
    </row>
    <row r="21" spans="1:8" ht="14.25" x14ac:dyDescent="0.2">
      <c r="A21" s="32">
        <v>20</v>
      </c>
      <c r="B21" s="33">
        <v>34</v>
      </c>
      <c r="C21" s="32">
        <v>51001.61</v>
      </c>
      <c r="D21" s="32">
        <v>245674.46986459399</v>
      </c>
      <c r="E21" s="32">
        <v>178307.808774548</v>
      </c>
      <c r="F21" s="32">
        <v>67366.6610900464</v>
      </c>
      <c r="G21" s="32">
        <v>178307.808774548</v>
      </c>
      <c r="H21" s="32">
        <v>0.27421107747653301</v>
      </c>
    </row>
    <row r="22" spans="1:8" ht="14.25" x14ac:dyDescent="0.2">
      <c r="A22" s="32">
        <v>21</v>
      </c>
      <c r="B22" s="33">
        <v>35</v>
      </c>
      <c r="C22" s="32">
        <v>35221.252</v>
      </c>
      <c r="D22" s="32">
        <v>753627.637230088</v>
      </c>
      <c r="E22" s="32">
        <v>700526.18583716894</v>
      </c>
      <c r="F22" s="32">
        <v>53101.451392919102</v>
      </c>
      <c r="G22" s="32">
        <v>700526.18583716894</v>
      </c>
      <c r="H22" s="32">
        <v>7.0461125321903295E-2</v>
      </c>
    </row>
    <row r="23" spans="1:8" ht="14.25" x14ac:dyDescent="0.2">
      <c r="A23" s="32">
        <v>22</v>
      </c>
      <c r="B23" s="33">
        <v>36</v>
      </c>
      <c r="C23" s="32">
        <v>108467.656</v>
      </c>
      <c r="D23" s="32">
        <v>618888.25768761104</v>
      </c>
      <c r="E23" s="32">
        <v>512986.67758914502</v>
      </c>
      <c r="F23" s="32">
        <v>105901.580098466</v>
      </c>
      <c r="G23" s="32">
        <v>512986.67758914502</v>
      </c>
      <c r="H23" s="32">
        <v>0.17111583356606599</v>
      </c>
    </row>
    <row r="24" spans="1:8" ht="14.25" x14ac:dyDescent="0.2">
      <c r="A24" s="32">
        <v>23</v>
      </c>
      <c r="B24" s="33">
        <v>37</v>
      </c>
      <c r="C24" s="32">
        <v>100797.31200000001</v>
      </c>
      <c r="D24" s="32">
        <v>959214.68079291994</v>
      </c>
      <c r="E24" s="32">
        <v>833656.36051121005</v>
      </c>
      <c r="F24" s="32">
        <v>125558.32028171</v>
      </c>
      <c r="G24" s="32">
        <v>833656.36051121005</v>
      </c>
      <c r="H24" s="32">
        <v>0.130896996048809</v>
      </c>
    </row>
    <row r="25" spans="1:8" ht="14.25" x14ac:dyDescent="0.2">
      <c r="A25" s="32">
        <v>24</v>
      </c>
      <c r="B25" s="33">
        <v>38</v>
      </c>
      <c r="C25" s="32">
        <v>157286.97399999999</v>
      </c>
      <c r="D25" s="32">
        <v>828238.09274690296</v>
      </c>
      <c r="E25" s="32">
        <v>800174.82725221198</v>
      </c>
      <c r="F25" s="32">
        <v>28063.265494690299</v>
      </c>
      <c r="G25" s="32">
        <v>800174.82725221198</v>
      </c>
      <c r="H25" s="32">
        <v>3.3883089585528103E-2</v>
      </c>
    </row>
    <row r="26" spans="1:8" ht="14.25" x14ac:dyDescent="0.2">
      <c r="A26" s="32">
        <v>25</v>
      </c>
      <c r="B26" s="33">
        <v>39</v>
      </c>
      <c r="C26" s="32">
        <v>104919.982</v>
      </c>
      <c r="D26" s="32">
        <v>143407.348827804</v>
      </c>
      <c r="E26" s="32">
        <v>102181.209047829</v>
      </c>
      <c r="F26" s="32">
        <v>41226.1397799755</v>
      </c>
      <c r="G26" s="32">
        <v>102181.209047829</v>
      </c>
      <c r="H26" s="32">
        <v>0.28747578221725301</v>
      </c>
    </row>
    <row r="27" spans="1:8" ht="14.25" x14ac:dyDescent="0.2">
      <c r="A27" s="32">
        <v>26</v>
      </c>
      <c r="B27" s="33">
        <v>40</v>
      </c>
      <c r="C27" s="32">
        <v>5.2770000000000001</v>
      </c>
      <c r="D27" s="32">
        <v>29.572700000000001</v>
      </c>
      <c r="E27" s="32">
        <v>26.578099999999999</v>
      </c>
      <c r="F27" s="32">
        <v>2.9946000000000002</v>
      </c>
      <c r="G27" s="32">
        <v>26.578099999999999</v>
      </c>
      <c r="H27" s="32">
        <v>0.101262312876403</v>
      </c>
    </row>
    <row r="28" spans="1:8" ht="14.25" x14ac:dyDescent="0.2">
      <c r="A28" s="32">
        <v>27</v>
      </c>
      <c r="B28" s="33">
        <v>42</v>
      </c>
      <c r="C28" s="32">
        <v>6490.402</v>
      </c>
      <c r="D28" s="32">
        <v>97965.397100000002</v>
      </c>
      <c r="E28" s="32">
        <v>92395.292300000001</v>
      </c>
      <c r="F28" s="32">
        <v>5570.1048000000001</v>
      </c>
      <c r="G28" s="32">
        <v>92395.292300000001</v>
      </c>
      <c r="H28" s="32">
        <v>5.6857880076923599E-2</v>
      </c>
    </row>
    <row r="29" spans="1:8" ht="14.25" x14ac:dyDescent="0.2">
      <c r="A29" s="32">
        <v>28</v>
      </c>
      <c r="B29" s="33">
        <v>75</v>
      </c>
      <c r="C29" s="32">
        <v>345</v>
      </c>
      <c r="D29" s="32">
        <v>181210.256410256</v>
      </c>
      <c r="E29" s="32">
        <v>171260.405982906</v>
      </c>
      <c r="F29" s="32">
        <v>9949.8504273504295</v>
      </c>
      <c r="G29" s="32">
        <v>171260.405982906</v>
      </c>
      <c r="H29" s="32">
        <v>5.4907766394989101E-2</v>
      </c>
    </row>
    <row r="30" spans="1:8" ht="14.25" x14ac:dyDescent="0.2">
      <c r="A30" s="32">
        <v>29</v>
      </c>
      <c r="B30" s="33">
        <v>76</v>
      </c>
      <c r="C30" s="32">
        <v>2587</v>
      </c>
      <c r="D30" s="32">
        <v>396818.78291196597</v>
      </c>
      <c r="E30" s="32">
        <v>369178.48421111098</v>
      </c>
      <c r="F30" s="32">
        <v>27640.298700854699</v>
      </c>
      <c r="G30" s="32">
        <v>369178.48421111098</v>
      </c>
      <c r="H30" s="32">
        <v>6.9654713665574394E-2</v>
      </c>
    </row>
    <row r="31" spans="1:8" ht="14.25" x14ac:dyDescent="0.2">
      <c r="A31" s="32">
        <v>30</v>
      </c>
      <c r="B31" s="33">
        <v>99</v>
      </c>
      <c r="C31" s="32">
        <v>23</v>
      </c>
      <c r="D31" s="32">
        <v>16685.367975190999</v>
      </c>
      <c r="E31" s="32">
        <v>14725.885666742301</v>
      </c>
      <c r="F31" s="32">
        <v>1959.48230844868</v>
      </c>
      <c r="G31" s="32">
        <v>14725.885666742301</v>
      </c>
      <c r="H31" s="32">
        <v>0.11743716478786601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2014-05-19T06:29:55Z</dcterms:modified>
</cp:coreProperties>
</file>