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<sst xmlns="http://schemas.openxmlformats.org/spreadsheetml/2006/main" count="114" uniqueCount="71">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</sst>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19697635.8235</v>
      </c>
      <c r="F3" s="25">
        <f>RA!I7</f>
        <v>2249729.0630999999</v>
      </c>
      <c r="G3" s="16">
        <f>E3-F3</f>
        <v>17447906.760400001</v>
      </c>
      <c r="H3" s="27">
        <f>RA!J7</f>
        <v>11.4213151428863</v>
      </c>
      <c r="I3" s="20">
        <f>SUM(I4:I39)</f>
        <v>19697640.413598165</v>
      </c>
      <c r="J3" s="21">
        <f>SUM(J4:J39)</f>
        <v>17447906.789102364</v>
      </c>
      <c r="K3" s="22">
        <f>E3-I3</f>
        <v>-4.5900981649756432</v>
      </c>
      <c r="L3" s="22">
        <f>G3-J3</f>
        <v>-2.870236337184906E-2</v>
      </c>
    </row>
    <row r="4" spans="1:12" x14ac:dyDescent="0.15">
      <c r="A4" s="38">
        <f>RA!A8</f>
        <v>41707</v>
      </c>
      <c r="B4" s="12">
        <v>12</v>
      </c>
      <c r="C4" s="35" t="s">
        <v>6</v>
      </c>
      <c r="D4" s="35"/>
      <c r="E4" s="15">
        <f>VLOOKUP(C4,RA!B8:D39,3,0)</f>
        <v>844924.50870000001</v>
      </c>
      <c r="F4" s="25">
        <f>VLOOKUP(C4,RA!B8:I43,8,0)</f>
        <v>11806.2153</v>
      </c>
      <c r="G4" s="16">
        <f t="shared" ref="G4:G39" si="0">E4-F4</f>
        <v>833118.29339999997</v>
      </c>
      <c r="H4" s="27">
        <f>RA!J8</f>
        <v>1.39731007663218</v>
      </c>
      <c r="I4" s="20">
        <f>VLOOKUP(B4,RMS!B:D,3,FALSE)</f>
        <v>844925.42814615404</v>
      </c>
      <c r="J4" s="21">
        <f>VLOOKUP(B4,RMS!B:E,4,FALSE)</f>
        <v>833118.298755556</v>
      </c>
      <c r="K4" s="22">
        <f t="shared" ref="K4:K39" si="1">E4-I4</f>
        <v>-0.91944615403190255</v>
      </c>
      <c r="L4" s="22">
        <f t="shared" ref="L4:L39" si="2">G4-J4</f>
        <v>-5.3555560298264027E-3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170105.37659999999</v>
      </c>
      <c r="F5" s="25">
        <f>VLOOKUP(C5,RA!B9:I44,8,0)</f>
        <v>36377.648300000001</v>
      </c>
      <c r="G5" s="16">
        <f t="shared" si="0"/>
        <v>133727.72829999999</v>
      </c>
      <c r="H5" s="27">
        <f>RA!J9</f>
        <v>21.385360667077201</v>
      </c>
      <c r="I5" s="20">
        <f>VLOOKUP(B5,RMS!B:D,3,FALSE)</f>
        <v>170105.41699809401</v>
      </c>
      <c r="J5" s="21">
        <f>VLOOKUP(B5,RMS!B:E,4,FALSE)</f>
        <v>133727.72653740301</v>
      </c>
      <c r="K5" s="22">
        <f t="shared" si="1"/>
        <v>-4.0398094017291442E-2</v>
      </c>
      <c r="L5" s="22">
        <f t="shared" si="2"/>
        <v>1.762596977641806E-3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205234.46179999999</v>
      </c>
      <c r="F6" s="25">
        <f>VLOOKUP(C6,RA!B10:I45,8,0)</f>
        <v>52418.221100000002</v>
      </c>
      <c r="G6" s="16">
        <f t="shared" si="0"/>
        <v>152816.24069999999</v>
      </c>
      <c r="H6" s="27">
        <f>RA!J10</f>
        <v>25.540652695589401</v>
      </c>
      <c r="I6" s="20">
        <f>VLOOKUP(B6,RMS!B:D,3,FALSE)</f>
        <v>205237.12261196601</v>
      </c>
      <c r="J6" s="21">
        <f>VLOOKUP(B6,RMS!B:E,4,FALSE)</f>
        <v>152816.240940171</v>
      </c>
      <c r="K6" s="22">
        <f t="shared" si="1"/>
        <v>-2.660811966023175</v>
      </c>
      <c r="L6" s="22">
        <f t="shared" si="2"/>
        <v>-2.4017100804485381E-4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76551.535499999998</v>
      </c>
      <c r="F7" s="25">
        <f>VLOOKUP(C7,RA!B11:I46,8,0)</f>
        <v>16750.351200000001</v>
      </c>
      <c r="G7" s="16">
        <f t="shared" si="0"/>
        <v>59801.184299999994</v>
      </c>
      <c r="H7" s="27">
        <f>RA!J11</f>
        <v>21.881143324682199</v>
      </c>
      <c r="I7" s="20">
        <f>VLOOKUP(B7,RMS!B:D,3,FALSE)</f>
        <v>76551.579795726502</v>
      </c>
      <c r="J7" s="21">
        <f>VLOOKUP(B7,RMS!B:E,4,FALSE)</f>
        <v>59801.184314529899</v>
      </c>
      <c r="K7" s="22">
        <f t="shared" si="1"/>
        <v>-4.429572650406044E-2</v>
      </c>
      <c r="L7" s="22">
        <f t="shared" si="2"/>
        <v>-1.4529905456583947E-5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225148.96580000001</v>
      </c>
      <c r="F8" s="25">
        <f>VLOOKUP(C8,RA!B12:I47,8,0)</f>
        <v>8363.7960000000003</v>
      </c>
      <c r="G8" s="16">
        <f t="shared" si="0"/>
        <v>216785.1698</v>
      </c>
      <c r="H8" s="27">
        <f>RA!J12</f>
        <v>3.7147832193151502</v>
      </c>
      <c r="I8" s="20">
        <f>VLOOKUP(B8,RMS!B:D,3,FALSE)</f>
        <v>225148.979796581</v>
      </c>
      <c r="J8" s="21">
        <f>VLOOKUP(B8,RMS!B:E,4,FALSE)</f>
        <v>216785.16829316199</v>
      </c>
      <c r="K8" s="22">
        <f t="shared" si="1"/>
        <v>-1.3996580993989483E-2</v>
      </c>
      <c r="L8" s="22">
        <f t="shared" si="2"/>
        <v>1.5068380162119865E-3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457963.18550000002</v>
      </c>
      <c r="F9" s="25">
        <f>VLOOKUP(C9,RA!B13:I48,8,0)</f>
        <v>33236.472600000001</v>
      </c>
      <c r="G9" s="16">
        <f t="shared" si="0"/>
        <v>424726.71290000004</v>
      </c>
      <c r="H9" s="27">
        <f>RA!J13</f>
        <v>7.2574551082556402</v>
      </c>
      <c r="I9" s="20">
        <f>VLOOKUP(B9,RMS!B:D,3,FALSE)</f>
        <v>457963.41097435902</v>
      </c>
      <c r="J9" s="21">
        <f>VLOOKUP(B9,RMS!B:E,4,FALSE)</f>
        <v>424726.71337948699</v>
      </c>
      <c r="K9" s="22">
        <f t="shared" si="1"/>
        <v>-0.22547435900196433</v>
      </c>
      <c r="L9" s="22">
        <f t="shared" si="2"/>
        <v>-4.7948694555088878E-4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138788.59349999999</v>
      </c>
      <c r="F10" s="25">
        <f>VLOOKUP(C10,RA!B14:I49,8,0)</f>
        <v>21754.321</v>
      </c>
      <c r="G10" s="16">
        <f t="shared" si="0"/>
        <v>117034.27249999999</v>
      </c>
      <c r="H10" s="27">
        <f>RA!J14</f>
        <v>15.674430046010899</v>
      </c>
      <c r="I10" s="20">
        <f>VLOOKUP(B10,RMS!B:D,3,FALSE)</f>
        <v>138788.591075214</v>
      </c>
      <c r="J10" s="21">
        <f>VLOOKUP(B10,RMS!B:E,4,FALSE)</f>
        <v>117034.27166495701</v>
      </c>
      <c r="K10" s="22">
        <f t="shared" si="1"/>
        <v>2.424785983748734E-3</v>
      </c>
      <c r="L10" s="22">
        <f t="shared" si="2"/>
        <v>8.350429852725938E-4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120173.39260000001</v>
      </c>
      <c r="F11" s="25">
        <f>VLOOKUP(C11,RA!B15:I50,8,0)</f>
        <v>3882.7552000000001</v>
      </c>
      <c r="G11" s="16">
        <f t="shared" si="0"/>
        <v>116290.63740000001</v>
      </c>
      <c r="H11" s="27">
        <f>RA!J15</f>
        <v>3.2309607942282601</v>
      </c>
      <c r="I11" s="20">
        <f>VLOOKUP(B11,RMS!B:D,3,FALSE)</f>
        <v>120173.435329915</v>
      </c>
      <c r="J11" s="21">
        <f>VLOOKUP(B11,RMS!B:E,4,FALSE)</f>
        <v>116290.638876068</v>
      </c>
      <c r="K11" s="22">
        <f t="shared" si="1"/>
        <v>-4.2729914988740347E-2</v>
      </c>
      <c r="L11" s="22">
        <f t="shared" si="2"/>
        <v>-1.4760679914616048E-3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937634.30920000002</v>
      </c>
      <c r="F12" s="25">
        <f>VLOOKUP(C12,RA!B16:I51,8,0)</f>
        <v>57717.385799999996</v>
      </c>
      <c r="G12" s="16">
        <f t="shared" si="0"/>
        <v>879916.92339999997</v>
      </c>
      <c r="H12" s="27">
        <f>RA!J16</f>
        <v>6.1556392757476104</v>
      </c>
      <c r="I12" s="20">
        <f>VLOOKUP(B12,RMS!B:D,3,FALSE)</f>
        <v>937634.09149999998</v>
      </c>
      <c r="J12" s="21">
        <f>VLOOKUP(B12,RMS!B:E,4,FALSE)</f>
        <v>879916.92339999997</v>
      </c>
      <c r="K12" s="22">
        <f t="shared" si="1"/>
        <v>0.21770000003743917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568163.99990000005</v>
      </c>
      <c r="F13" s="25">
        <f>VLOOKUP(C13,RA!B17:I52,8,0)</f>
        <v>43302.768700000001</v>
      </c>
      <c r="G13" s="16">
        <f t="shared" si="0"/>
        <v>524861.23120000004</v>
      </c>
      <c r="H13" s="27">
        <f>RA!J17</f>
        <v>7.6215263036062701</v>
      </c>
      <c r="I13" s="20">
        <f>VLOOKUP(B13,RMS!B:D,3,FALSE)</f>
        <v>568164.07267777796</v>
      </c>
      <c r="J13" s="21">
        <f>VLOOKUP(B13,RMS!B:E,4,FALSE)</f>
        <v>524861.23182136798</v>
      </c>
      <c r="K13" s="22">
        <f t="shared" si="1"/>
        <v>-7.2777777910232544E-2</v>
      </c>
      <c r="L13" s="22">
        <f t="shared" si="2"/>
        <v>-6.2136794440448284E-4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2412929.8867000001</v>
      </c>
      <c r="F14" s="25">
        <f>VLOOKUP(C14,RA!B18:I53,8,0)</f>
        <v>407641.43099999998</v>
      </c>
      <c r="G14" s="16">
        <f t="shared" si="0"/>
        <v>2005288.4557000003</v>
      </c>
      <c r="H14" s="27">
        <f>RA!J18</f>
        <v>16.894043761773101</v>
      </c>
      <c r="I14" s="20">
        <f>VLOOKUP(B14,RMS!B:D,3,FALSE)</f>
        <v>2412929.99542137</v>
      </c>
      <c r="J14" s="21">
        <f>VLOOKUP(B14,RMS!B:E,4,FALSE)</f>
        <v>2005288.43985043</v>
      </c>
      <c r="K14" s="22">
        <f t="shared" si="1"/>
        <v>-0.10872136987745762</v>
      </c>
      <c r="L14" s="22">
        <f t="shared" si="2"/>
        <v>1.5849570278078318E-2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849023.4693</v>
      </c>
      <c r="F15" s="25">
        <f>VLOOKUP(C15,RA!B19:I54,8,0)</f>
        <v>89341.064899999998</v>
      </c>
      <c r="G15" s="16">
        <f t="shared" si="0"/>
        <v>759682.4044</v>
      </c>
      <c r="H15" s="27">
        <f>RA!J19</f>
        <v>10.522802741090301</v>
      </c>
      <c r="I15" s="20">
        <f>VLOOKUP(B15,RMS!B:D,3,FALSE)</f>
        <v>849023.46626495698</v>
      </c>
      <c r="J15" s="21">
        <f>VLOOKUP(B15,RMS!B:E,4,FALSE)</f>
        <v>759682.40429572598</v>
      </c>
      <c r="K15" s="22">
        <f t="shared" si="1"/>
        <v>3.0350430170074105E-3</v>
      </c>
      <c r="L15" s="22">
        <f t="shared" si="2"/>
        <v>1.042740186676383E-4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1108430.0739</v>
      </c>
      <c r="F16" s="25">
        <f>VLOOKUP(C16,RA!B20:I55,8,0)</f>
        <v>69818.771699999998</v>
      </c>
      <c r="G16" s="16">
        <f t="shared" si="0"/>
        <v>1038611.3021999999</v>
      </c>
      <c r="H16" s="27">
        <f>RA!J20</f>
        <v>6.2988882514115998</v>
      </c>
      <c r="I16" s="20">
        <f>VLOOKUP(B16,RMS!B:D,3,FALSE)</f>
        <v>1108430.1240999999</v>
      </c>
      <c r="J16" s="21">
        <f>VLOOKUP(B16,RMS!B:E,4,FALSE)</f>
        <v>1038611.3022</v>
      </c>
      <c r="K16" s="22">
        <f t="shared" si="1"/>
        <v>-5.0199999939650297E-2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470759.23009999999</v>
      </c>
      <c r="F17" s="25">
        <f>VLOOKUP(C17,RA!B21:I56,8,0)</f>
        <v>60406.767500000002</v>
      </c>
      <c r="G17" s="16">
        <f t="shared" si="0"/>
        <v>410352.46259999997</v>
      </c>
      <c r="H17" s="27">
        <f>RA!J21</f>
        <v>12.8317754889624</v>
      </c>
      <c r="I17" s="20">
        <f>VLOOKUP(B17,RMS!B:D,3,FALSE)</f>
        <v>470758.58504965599</v>
      </c>
      <c r="J17" s="21">
        <f>VLOOKUP(B17,RMS!B:E,4,FALSE)</f>
        <v>410352.462562242</v>
      </c>
      <c r="K17" s="22">
        <f t="shared" si="1"/>
        <v>0.64505034399917349</v>
      </c>
      <c r="L17" s="22">
        <f t="shared" si="2"/>
        <v>3.7757970858365297E-5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1397115.4275</v>
      </c>
      <c r="F18" s="25">
        <f>VLOOKUP(C18,RA!B22:I57,8,0)</f>
        <v>154244.30869999999</v>
      </c>
      <c r="G18" s="16">
        <f t="shared" si="0"/>
        <v>1242871.1188000001</v>
      </c>
      <c r="H18" s="27">
        <f>RA!J22</f>
        <v>11.0401979438453</v>
      </c>
      <c r="I18" s="20">
        <f>VLOOKUP(B18,RMS!B:D,3,FALSE)</f>
        <v>1397115.7958</v>
      </c>
      <c r="J18" s="21">
        <f>VLOOKUP(B18,RMS!B:E,4,FALSE)</f>
        <v>1242871.1196999999</v>
      </c>
      <c r="K18" s="22">
        <f t="shared" si="1"/>
        <v>-0.36829999997280538</v>
      </c>
      <c r="L18" s="22">
        <f t="shared" si="2"/>
        <v>-8.9999986812472343E-4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3093581.9054999999</v>
      </c>
      <c r="F19" s="25">
        <f>VLOOKUP(C19,RA!B23:I58,8,0)</f>
        <v>277681.68770000001</v>
      </c>
      <c r="G19" s="16">
        <f t="shared" si="0"/>
        <v>2815900.2177999998</v>
      </c>
      <c r="H19" s="27">
        <f>RA!J23</f>
        <v>8.9760574047293495</v>
      </c>
      <c r="I19" s="20">
        <f>VLOOKUP(B19,RMS!B:D,3,FALSE)</f>
        <v>3093582.9035444399</v>
      </c>
      <c r="J19" s="21">
        <f>VLOOKUP(B19,RMS!B:E,4,FALSE)</f>
        <v>2815900.26934188</v>
      </c>
      <c r="K19" s="22">
        <f t="shared" si="1"/>
        <v>-0.99804444005712867</v>
      </c>
      <c r="L19" s="22">
        <f t="shared" si="2"/>
        <v>-5.1541880238801241E-2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349198.35739999998</v>
      </c>
      <c r="F20" s="25">
        <f>VLOOKUP(C20,RA!B24:I59,8,0)</f>
        <v>41994.645799999998</v>
      </c>
      <c r="G20" s="16">
        <f t="shared" si="0"/>
        <v>307203.71159999998</v>
      </c>
      <c r="H20" s="27">
        <f>RA!J24</f>
        <v>12.026014701981</v>
      </c>
      <c r="I20" s="20">
        <f>VLOOKUP(B20,RMS!B:D,3,FALSE)</f>
        <v>349198.34312316001</v>
      </c>
      <c r="J20" s="21">
        <f>VLOOKUP(B20,RMS!B:E,4,FALSE)</f>
        <v>307203.70553679398</v>
      </c>
      <c r="K20" s="22">
        <f t="shared" si="1"/>
        <v>1.4276839967351407E-2</v>
      </c>
      <c r="L20" s="22">
        <f t="shared" si="2"/>
        <v>6.063206004910171E-3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269535.28840000002</v>
      </c>
      <c r="F21" s="25">
        <f>VLOOKUP(C21,RA!B25:I60,8,0)</f>
        <v>25658.7101</v>
      </c>
      <c r="G21" s="16">
        <f t="shared" si="0"/>
        <v>243876.57830000002</v>
      </c>
      <c r="H21" s="27">
        <f>RA!J25</f>
        <v>9.5196106796678706</v>
      </c>
      <c r="I21" s="20">
        <f>VLOOKUP(B21,RMS!B:D,3,FALSE)</f>
        <v>269535.289886438</v>
      </c>
      <c r="J21" s="21">
        <f>VLOOKUP(B21,RMS!B:E,4,FALSE)</f>
        <v>243876.58102950201</v>
      </c>
      <c r="K21" s="22">
        <f t="shared" si="1"/>
        <v>-1.4864379772916436E-3</v>
      </c>
      <c r="L21" s="22">
        <f t="shared" si="2"/>
        <v>-2.7295019826851785E-3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596633.32350000006</v>
      </c>
      <c r="F22" s="25">
        <f>VLOOKUP(C22,RA!B26:I61,8,0)</f>
        <v>135149.56450000001</v>
      </c>
      <c r="G22" s="16">
        <f t="shared" si="0"/>
        <v>461483.75900000008</v>
      </c>
      <c r="H22" s="27">
        <f>RA!J26</f>
        <v>22.652030849899401</v>
      </c>
      <c r="I22" s="20">
        <f>VLOOKUP(B22,RMS!B:D,3,FALSE)</f>
        <v>596633.30896461697</v>
      </c>
      <c r="J22" s="21">
        <f>VLOOKUP(B22,RMS!B:E,4,FALSE)</f>
        <v>461483.758321592</v>
      </c>
      <c r="K22" s="22">
        <f t="shared" si="1"/>
        <v>1.4535383088514209E-2</v>
      </c>
      <c r="L22" s="22">
        <f t="shared" si="2"/>
        <v>6.7840807605534792E-4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374688.42969999998</v>
      </c>
      <c r="F23" s="25">
        <f>VLOOKUP(C23,RA!B27:I62,8,0)</f>
        <v>112444.02220000001</v>
      </c>
      <c r="G23" s="16">
        <f t="shared" si="0"/>
        <v>262244.40749999997</v>
      </c>
      <c r="H23" s="27">
        <f>RA!J27</f>
        <v>30.010006524628999</v>
      </c>
      <c r="I23" s="20">
        <f>VLOOKUP(B23,RMS!B:D,3,FALSE)</f>
        <v>374688.42330343398</v>
      </c>
      <c r="J23" s="21">
        <f>VLOOKUP(B23,RMS!B:E,4,FALSE)</f>
        <v>262244.434628697</v>
      </c>
      <c r="K23" s="22">
        <f t="shared" si="1"/>
        <v>6.3965659937821329E-3</v>
      </c>
      <c r="L23" s="22">
        <f t="shared" si="2"/>
        <v>-2.7128697023727E-2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924623.42520000006</v>
      </c>
      <c r="F24" s="25">
        <f>VLOOKUP(C24,RA!B28:I63,8,0)</f>
        <v>89046.170100000003</v>
      </c>
      <c r="G24" s="16">
        <f t="shared" si="0"/>
        <v>835577.25510000007</v>
      </c>
      <c r="H24" s="27">
        <f>RA!J28</f>
        <v>9.6305336500358401</v>
      </c>
      <c r="I24" s="20">
        <f>VLOOKUP(B24,RMS!B:D,3,FALSE)</f>
        <v>924623.42486902699</v>
      </c>
      <c r="J24" s="21">
        <f>VLOOKUP(B24,RMS!B:E,4,FALSE)</f>
        <v>835577.25102343305</v>
      </c>
      <c r="K24" s="22">
        <f t="shared" si="1"/>
        <v>3.3097306732088327E-4</v>
      </c>
      <c r="L24" s="22">
        <f t="shared" si="2"/>
        <v>4.0765670128166676E-3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730023.18299999996</v>
      </c>
      <c r="F25" s="25">
        <f>VLOOKUP(C25,RA!B29:I64,8,0)</f>
        <v>140061.89790000001</v>
      </c>
      <c r="G25" s="16">
        <f t="shared" si="0"/>
        <v>589961.28509999998</v>
      </c>
      <c r="H25" s="27">
        <f>RA!J29</f>
        <v>19.1859520576349</v>
      </c>
      <c r="I25" s="20">
        <f>VLOOKUP(B25,RMS!B:D,3,FALSE)</f>
        <v>730023.18190176995</v>
      </c>
      <c r="J25" s="21">
        <f>VLOOKUP(B25,RMS!B:E,4,FALSE)</f>
        <v>589961.28569662396</v>
      </c>
      <c r="K25" s="22">
        <f t="shared" si="1"/>
        <v>1.0982300154864788E-3</v>
      </c>
      <c r="L25" s="22">
        <f t="shared" si="2"/>
        <v>-5.9662398416548967E-4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1270935.2714</v>
      </c>
      <c r="F26" s="25">
        <f>VLOOKUP(C26,RA!B30:I65,8,0)</f>
        <v>183461.6251</v>
      </c>
      <c r="G26" s="16">
        <f t="shared" si="0"/>
        <v>1087473.6462999999</v>
      </c>
      <c r="H26" s="27">
        <f>RA!J30</f>
        <v>14.435166701912999</v>
      </c>
      <c r="I26" s="20">
        <f>VLOOKUP(B26,RMS!B:D,3,FALSE)</f>
        <v>1270935.28122832</v>
      </c>
      <c r="J26" s="21">
        <f>VLOOKUP(B26,RMS!B:E,4,FALSE)</f>
        <v>1087473.62430555</v>
      </c>
      <c r="K26" s="22">
        <f t="shared" si="1"/>
        <v>-9.8283200059086084E-3</v>
      </c>
      <c r="L26" s="22">
        <f t="shared" si="2"/>
        <v>2.1994449896737933E-2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821075.71</v>
      </c>
      <c r="F27" s="25">
        <f>VLOOKUP(C27,RA!B31:I66,8,0)</f>
        <v>48291.854299999999</v>
      </c>
      <c r="G27" s="16">
        <f t="shared" si="0"/>
        <v>772783.85569999996</v>
      </c>
      <c r="H27" s="27">
        <f>RA!J31</f>
        <v>5.8815348830621197</v>
      </c>
      <c r="I27" s="20">
        <f>VLOOKUP(B27,RMS!B:D,3,FALSE)</f>
        <v>821075.72473274299</v>
      </c>
      <c r="J27" s="21">
        <f>VLOOKUP(B27,RMS!B:E,4,FALSE)</f>
        <v>772783.87291946902</v>
      </c>
      <c r="K27" s="22">
        <f t="shared" si="1"/>
        <v>-1.4732743031345308E-2</v>
      </c>
      <c r="L27" s="22">
        <f t="shared" si="2"/>
        <v>-1.7219469067640603E-2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202187.85870000001</v>
      </c>
      <c r="F28" s="25">
        <f>VLOOKUP(C28,RA!B32:I67,8,0)</f>
        <v>55280.626499999998</v>
      </c>
      <c r="G28" s="16">
        <f t="shared" si="0"/>
        <v>146907.23220000003</v>
      </c>
      <c r="H28" s="27">
        <f>RA!J32</f>
        <v>27.3412196238863</v>
      </c>
      <c r="I28" s="20">
        <f>VLOOKUP(B28,RMS!B:D,3,FALSE)</f>
        <v>202187.79449866901</v>
      </c>
      <c r="J28" s="21">
        <f>VLOOKUP(B28,RMS!B:E,4,FALSE)</f>
        <v>146907.21164772401</v>
      </c>
      <c r="K28" s="22">
        <f t="shared" si="1"/>
        <v>6.4201330998912454E-2</v>
      </c>
      <c r="L28" s="22">
        <f t="shared" si="2"/>
        <v>2.0552276022499427E-2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19.230899999999998</v>
      </c>
      <c r="F29" s="25">
        <f>VLOOKUP(C29,RA!B33:I68,8,0)</f>
        <v>3.7446999999999999</v>
      </c>
      <c r="G29" s="16">
        <f t="shared" si="0"/>
        <v>15.486199999999998</v>
      </c>
      <c r="H29" s="27">
        <f>RA!J33</f>
        <v>19.4723075883084</v>
      </c>
      <c r="I29" s="20">
        <f>VLOOKUP(B29,RMS!B:D,3,FALSE)</f>
        <v>19.230899999999998</v>
      </c>
      <c r="J29" s="21">
        <f>VLOOKUP(B29,RMS!B:E,4,FALSE)</f>
        <v>15.4862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122153.4477</v>
      </c>
      <c r="F31" s="25">
        <f>VLOOKUP(C31,RA!B35:I70,8,0)</f>
        <v>7393.5439999999999</v>
      </c>
      <c r="G31" s="16">
        <f t="shared" si="0"/>
        <v>114759.90370000001</v>
      </c>
      <c r="H31" s="27">
        <f>RA!J35</f>
        <v>6.0526691134891299</v>
      </c>
      <c r="I31" s="20">
        <f>VLOOKUP(B31,RMS!B:D,3,FALSE)</f>
        <v>122153.4479</v>
      </c>
      <c r="J31" s="21">
        <f>VLOOKUP(B31,RMS!B:E,4,FALSE)</f>
        <v>114759.89350000001</v>
      </c>
      <c r="K31" s="22">
        <f t="shared" si="1"/>
        <v>-1.9999999494757503E-4</v>
      </c>
      <c r="L31" s="22">
        <f t="shared" si="2"/>
        <v>1.0200000004260801E-2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327452.9902</v>
      </c>
      <c r="F35" s="25">
        <f>VLOOKUP(C35,RA!B8:I74,8,0)</f>
        <v>20496.401600000001</v>
      </c>
      <c r="G35" s="16">
        <f t="shared" si="0"/>
        <v>306956.58860000002</v>
      </c>
      <c r="H35" s="27">
        <f>RA!J39</f>
        <v>6.2593417111510599</v>
      </c>
      <c r="I35" s="20">
        <f>VLOOKUP(B35,RMS!B:D,3,FALSE)</f>
        <v>327452.99145299097</v>
      </c>
      <c r="J35" s="21">
        <f>VLOOKUP(B35,RMS!B:E,4,FALSE)</f>
        <v>306956.594017094</v>
      </c>
      <c r="K35" s="22">
        <f t="shared" si="1"/>
        <v>-1.2529909727163613E-3</v>
      </c>
      <c r="L35" s="22">
        <f t="shared" si="2"/>
        <v>-5.4170939838513732E-3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612450.94949999999</v>
      </c>
      <c r="F36" s="25">
        <f>VLOOKUP(C36,RA!B8:I75,8,0)</f>
        <v>44363.899700000002</v>
      </c>
      <c r="G36" s="16">
        <f t="shared" si="0"/>
        <v>568087.04980000004</v>
      </c>
      <c r="H36" s="27">
        <f>RA!J40</f>
        <v>7.2436657557994399</v>
      </c>
      <c r="I36" s="20">
        <f>VLOOKUP(B36,RMS!B:D,3,FALSE)</f>
        <v>612450.93612564099</v>
      </c>
      <c r="J36" s="21">
        <f>VLOOKUP(B36,RMS!B:E,4,FALSE)</f>
        <v>568087.04824957298</v>
      </c>
      <c r="K36" s="22">
        <f t="shared" si="1"/>
        <v>1.3374358997680247E-2</v>
      </c>
      <c r="L36" s="22">
        <f t="shared" si="2"/>
        <v>1.5504270559176803E-3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20130.035800000001</v>
      </c>
      <c r="F39" s="25">
        <f>VLOOKUP(C39,RA!B8:I78,8,0)</f>
        <v>1338.3898999999999</v>
      </c>
      <c r="G39" s="16">
        <f t="shared" si="0"/>
        <v>18791.645900000003</v>
      </c>
      <c r="H39" s="27">
        <f>RA!J43</f>
        <v>6.6487209128559996</v>
      </c>
      <c r="I39" s="20">
        <f>VLOOKUP(B39,RMS!B:D,3,FALSE)</f>
        <v>20130.035625141802</v>
      </c>
      <c r="J39" s="21">
        <f>VLOOKUP(B39,RMS!B:E,4,FALSE)</f>
        <v>18791.6460933364</v>
      </c>
      <c r="K39" s="22">
        <f t="shared" si="1"/>
        <v>1.7485819989815354E-4</v>
      </c>
      <c r="L39" s="22">
        <f t="shared" si="2"/>
        <v>-1.9333639647811651E-4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4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4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5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3"/>
      <c r="W4" s="41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2" t="s">
        <v>4</v>
      </c>
      <c r="C6" s="43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4" t="s">
        <v>5</v>
      </c>
      <c r="B7" s="45"/>
      <c r="C7" s="46"/>
      <c r="D7" s="63">
        <v>19697635.8235</v>
      </c>
      <c r="E7" s="63">
        <v>22929490</v>
      </c>
      <c r="F7" s="64">
        <v>85.905250502736905</v>
      </c>
      <c r="G7" s="63">
        <v>15208345.391799999</v>
      </c>
      <c r="H7" s="64">
        <v>29.5185986117894</v>
      </c>
      <c r="I7" s="63">
        <v>2249729.0630999999</v>
      </c>
      <c r="J7" s="64">
        <v>11.4213151428863</v>
      </c>
      <c r="K7" s="63">
        <v>2024386.9687999999</v>
      </c>
      <c r="L7" s="64">
        <v>13.3110270489484</v>
      </c>
      <c r="M7" s="64">
        <v>0.11131374474000701</v>
      </c>
      <c r="N7" s="63">
        <v>204067804.29750001</v>
      </c>
      <c r="O7" s="63">
        <v>1815076764.7756</v>
      </c>
      <c r="P7" s="63">
        <v>1195659</v>
      </c>
      <c r="Q7" s="63">
        <v>2129329</v>
      </c>
      <c r="R7" s="64">
        <v>-43.848085476692397</v>
      </c>
      <c r="S7" s="63">
        <v>16.474292271876902</v>
      </c>
      <c r="T7" s="63">
        <v>29.581953785206501</v>
      </c>
      <c r="U7" s="65">
        <v>-79.564337557041299</v>
      </c>
      <c r="V7" s="53"/>
      <c r="W7" s="53"/>
    </row>
    <row r="8" spans="1:23" ht="14.25" thickBot="1" x14ac:dyDescent="0.2">
      <c r="A8" s="47">
        <v>41707</v>
      </c>
      <c r="B8" s="50" t="s">
        <v>6</v>
      </c>
      <c r="C8" s="51"/>
      <c r="D8" s="66">
        <v>844924.50870000001</v>
      </c>
      <c r="E8" s="66">
        <v>869735</v>
      </c>
      <c r="F8" s="67">
        <v>97.147350480318707</v>
      </c>
      <c r="G8" s="66">
        <v>602676.96600000001</v>
      </c>
      <c r="H8" s="67">
        <v>40.195254898790999</v>
      </c>
      <c r="I8" s="66">
        <v>11806.2153</v>
      </c>
      <c r="J8" s="67">
        <v>1.39731007663218</v>
      </c>
      <c r="K8" s="66">
        <v>141176.5062</v>
      </c>
      <c r="L8" s="67">
        <v>23.4249049100045</v>
      </c>
      <c r="M8" s="67">
        <v>-0.91637266271999596</v>
      </c>
      <c r="N8" s="66">
        <v>7979901.6465999996</v>
      </c>
      <c r="O8" s="66">
        <v>75006933.188899994</v>
      </c>
      <c r="P8" s="66">
        <v>47692</v>
      </c>
      <c r="Q8" s="66">
        <v>75983</v>
      </c>
      <c r="R8" s="67">
        <v>-37.233328507692498</v>
      </c>
      <c r="S8" s="66">
        <v>17.716273351924901</v>
      </c>
      <c r="T8" s="66">
        <v>19.1869612781806</v>
      </c>
      <c r="U8" s="68">
        <v>-8.3013390967802305</v>
      </c>
      <c r="V8" s="53"/>
      <c r="W8" s="53"/>
    </row>
    <row r="9" spans="1:23" ht="12" customHeight="1" thickBot="1" x14ac:dyDescent="0.2">
      <c r="A9" s="48"/>
      <c r="B9" s="50" t="s">
        <v>7</v>
      </c>
      <c r="C9" s="51"/>
      <c r="D9" s="66">
        <v>170105.37659999999</v>
      </c>
      <c r="E9" s="66">
        <v>163824</v>
      </c>
      <c r="F9" s="67">
        <v>103.83422245824799</v>
      </c>
      <c r="G9" s="66">
        <v>119382.0929</v>
      </c>
      <c r="H9" s="67">
        <v>42.488184339747001</v>
      </c>
      <c r="I9" s="66">
        <v>36377.648300000001</v>
      </c>
      <c r="J9" s="67">
        <v>21.385360667077201</v>
      </c>
      <c r="K9" s="66">
        <v>22588.7637</v>
      </c>
      <c r="L9" s="67">
        <v>18.9214003132961</v>
      </c>
      <c r="M9" s="67">
        <v>0.61043113218276801</v>
      </c>
      <c r="N9" s="66">
        <v>1403951.176</v>
      </c>
      <c r="O9" s="66">
        <v>12634778.7906</v>
      </c>
      <c r="P9" s="66">
        <v>11044</v>
      </c>
      <c r="Q9" s="66">
        <v>17879</v>
      </c>
      <c r="R9" s="67">
        <v>-38.229207450081098</v>
      </c>
      <c r="S9" s="66">
        <v>15.4025150851141</v>
      </c>
      <c r="T9" s="66">
        <v>16.1774987806924</v>
      </c>
      <c r="U9" s="68">
        <v>-5.0315399225112998</v>
      </c>
      <c r="V9" s="53"/>
      <c r="W9" s="53"/>
    </row>
    <row r="10" spans="1:23" ht="14.25" thickBot="1" x14ac:dyDescent="0.2">
      <c r="A10" s="48"/>
      <c r="B10" s="50" t="s">
        <v>8</v>
      </c>
      <c r="C10" s="51"/>
      <c r="D10" s="66">
        <v>205234.46179999999</v>
      </c>
      <c r="E10" s="66">
        <v>246166</v>
      </c>
      <c r="F10" s="67">
        <v>83.372383594810003</v>
      </c>
      <c r="G10" s="66">
        <v>196262.00889999999</v>
      </c>
      <c r="H10" s="67">
        <v>4.5716707733138602</v>
      </c>
      <c r="I10" s="66">
        <v>52418.221100000002</v>
      </c>
      <c r="J10" s="67">
        <v>25.540652695589401</v>
      </c>
      <c r="K10" s="66">
        <v>35262.010900000001</v>
      </c>
      <c r="L10" s="67">
        <v>17.966804221374701</v>
      </c>
      <c r="M10" s="67">
        <v>0.48653521912444297</v>
      </c>
      <c r="N10" s="66">
        <v>1568985.9606000001</v>
      </c>
      <c r="O10" s="66">
        <v>17954349.752500001</v>
      </c>
      <c r="P10" s="66">
        <v>120250</v>
      </c>
      <c r="Q10" s="66">
        <v>229416</v>
      </c>
      <c r="R10" s="67">
        <v>-47.584301007776297</v>
      </c>
      <c r="S10" s="66">
        <v>1.70673149106029</v>
      </c>
      <c r="T10" s="66">
        <v>1.4439070470237501</v>
      </c>
      <c r="U10" s="68">
        <v>15.399284856065201</v>
      </c>
      <c r="V10" s="53"/>
      <c r="W10" s="53"/>
    </row>
    <row r="11" spans="1:23" ht="14.25" thickBot="1" x14ac:dyDescent="0.2">
      <c r="A11" s="48"/>
      <c r="B11" s="50" t="s">
        <v>9</v>
      </c>
      <c r="C11" s="51"/>
      <c r="D11" s="66">
        <v>76551.535499999998</v>
      </c>
      <c r="E11" s="66">
        <v>66999</v>
      </c>
      <c r="F11" s="67">
        <v>114.257728473559</v>
      </c>
      <c r="G11" s="66">
        <v>44966.155299999999</v>
      </c>
      <c r="H11" s="67">
        <v>70.242563521991798</v>
      </c>
      <c r="I11" s="66">
        <v>16750.351200000001</v>
      </c>
      <c r="J11" s="67">
        <v>21.881143324682199</v>
      </c>
      <c r="K11" s="66">
        <v>9683.8192999999992</v>
      </c>
      <c r="L11" s="67">
        <v>21.5357956120389</v>
      </c>
      <c r="M11" s="67">
        <v>0.72972570853320196</v>
      </c>
      <c r="N11" s="66">
        <v>799742.00309999997</v>
      </c>
      <c r="O11" s="66">
        <v>7996458.6980999997</v>
      </c>
      <c r="P11" s="66">
        <v>6376</v>
      </c>
      <c r="Q11" s="66">
        <v>10095</v>
      </c>
      <c r="R11" s="67">
        <v>-36.840019811787997</v>
      </c>
      <c r="S11" s="66">
        <v>12.006200674404001</v>
      </c>
      <c r="T11" s="66">
        <v>10.296173937592901</v>
      </c>
      <c r="U11" s="68">
        <v>14.242863193655801</v>
      </c>
      <c r="V11" s="53"/>
      <c r="W11" s="53"/>
    </row>
    <row r="12" spans="1:23" ht="14.25" thickBot="1" x14ac:dyDescent="0.2">
      <c r="A12" s="48"/>
      <c r="B12" s="50" t="s">
        <v>10</v>
      </c>
      <c r="C12" s="51"/>
      <c r="D12" s="66">
        <v>225148.96580000001</v>
      </c>
      <c r="E12" s="66">
        <v>216846</v>
      </c>
      <c r="F12" s="67">
        <v>103.82896885347201</v>
      </c>
      <c r="G12" s="66">
        <v>167972.91750000001</v>
      </c>
      <c r="H12" s="67">
        <v>34.038849328196001</v>
      </c>
      <c r="I12" s="66">
        <v>8363.7960000000003</v>
      </c>
      <c r="J12" s="67">
        <v>3.7147832193151502</v>
      </c>
      <c r="K12" s="66">
        <v>15767.338</v>
      </c>
      <c r="L12" s="67">
        <v>9.3868334459333305</v>
      </c>
      <c r="M12" s="67">
        <v>-0.46954926697201499</v>
      </c>
      <c r="N12" s="66">
        <v>3237702.5364000001</v>
      </c>
      <c r="O12" s="66">
        <v>22725999.098499998</v>
      </c>
      <c r="P12" s="66">
        <v>2206</v>
      </c>
      <c r="Q12" s="66">
        <v>9827</v>
      </c>
      <c r="R12" s="67">
        <v>-77.551643431362606</v>
      </c>
      <c r="S12" s="66">
        <v>102.062087851315</v>
      </c>
      <c r="T12" s="66">
        <v>176.91304790882299</v>
      </c>
      <c r="U12" s="68">
        <v>-73.338652611684594</v>
      </c>
      <c r="V12" s="53"/>
      <c r="W12" s="53"/>
    </row>
    <row r="13" spans="1:23" ht="14.25" thickBot="1" x14ac:dyDescent="0.2">
      <c r="A13" s="48"/>
      <c r="B13" s="50" t="s">
        <v>11</v>
      </c>
      <c r="C13" s="51"/>
      <c r="D13" s="66">
        <v>457963.18550000002</v>
      </c>
      <c r="E13" s="66">
        <v>424195</v>
      </c>
      <c r="F13" s="67">
        <v>107.96053359893401</v>
      </c>
      <c r="G13" s="66">
        <v>316126.91850000003</v>
      </c>
      <c r="H13" s="67">
        <v>44.866874251962798</v>
      </c>
      <c r="I13" s="66">
        <v>33236.472600000001</v>
      </c>
      <c r="J13" s="67">
        <v>7.2574551082556402</v>
      </c>
      <c r="K13" s="66">
        <v>80189.479000000007</v>
      </c>
      <c r="L13" s="67">
        <v>25.3662292918596</v>
      </c>
      <c r="M13" s="67">
        <v>-0.58552576953393098</v>
      </c>
      <c r="N13" s="66">
        <v>6916113.5833999999</v>
      </c>
      <c r="O13" s="66">
        <v>37924165.847999997</v>
      </c>
      <c r="P13" s="66">
        <v>18666</v>
      </c>
      <c r="Q13" s="66">
        <v>87826</v>
      </c>
      <c r="R13" s="67">
        <v>-78.746612620408499</v>
      </c>
      <c r="S13" s="66">
        <v>24.534618316725599</v>
      </c>
      <c r="T13" s="66">
        <v>42.047970659030398</v>
      </c>
      <c r="U13" s="68">
        <v>-71.382208258628793</v>
      </c>
      <c r="V13" s="53"/>
      <c r="W13" s="53"/>
    </row>
    <row r="14" spans="1:23" ht="14.25" thickBot="1" x14ac:dyDescent="0.2">
      <c r="A14" s="48"/>
      <c r="B14" s="50" t="s">
        <v>12</v>
      </c>
      <c r="C14" s="51"/>
      <c r="D14" s="66">
        <v>138788.59349999999</v>
      </c>
      <c r="E14" s="66">
        <v>205942</v>
      </c>
      <c r="F14" s="67">
        <v>67.392078109370601</v>
      </c>
      <c r="G14" s="66">
        <v>159704.53279999999</v>
      </c>
      <c r="H14" s="67">
        <v>-13.0966472480736</v>
      </c>
      <c r="I14" s="66">
        <v>21754.321</v>
      </c>
      <c r="J14" s="67">
        <v>15.674430046010899</v>
      </c>
      <c r="K14" s="66">
        <v>25071.144</v>
      </c>
      <c r="L14" s="67">
        <v>15.698454865646699</v>
      </c>
      <c r="M14" s="67">
        <v>-0.132296436094021</v>
      </c>
      <c r="N14" s="66">
        <v>1450894.219</v>
      </c>
      <c r="O14" s="66">
        <v>15618127.8947</v>
      </c>
      <c r="P14" s="66">
        <v>2716</v>
      </c>
      <c r="Q14" s="66">
        <v>5836</v>
      </c>
      <c r="R14" s="67">
        <v>-53.4612748457848</v>
      </c>
      <c r="S14" s="66">
        <v>51.100365795287203</v>
      </c>
      <c r="T14" s="66">
        <v>56.576143180260502</v>
      </c>
      <c r="U14" s="68">
        <v>-10.715730307899801</v>
      </c>
      <c r="V14" s="53"/>
      <c r="W14" s="53"/>
    </row>
    <row r="15" spans="1:23" ht="14.25" thickBot="1" x14ac:dyDescent="0.2">
      <c r="A15" s="48"/>
      <c r="B15" s="50" t="s">
        <v>13</v>
      </c>
      <c r="C15" s="51"/>
      <c r="D15" s="66">
        <v>120173.39260000001</v>
      </c>
      <c r="E15" s="66">
        <v>122682</v>
      </c>
      <c r="F15" s="67">
        <v>97.955195220162693</v>
      </c>
      <c r="G15" s="66">
        <v>114052.9181</v>
      </c>
      <c r="H15" s="67">
        <v>5.3663462557211004</v>
      </c>
      <c r="I15" s="66">
        <v>3882.7552000000001</v>
      </c>
      <c r="J15" s="67">
        <v>3.2309607942282601</v>
      </c>
      <c r="K15" s="66">
        <v>27339.363499999999</v>
      </c>
      <c r="L15" s="67">
        <v>23.970770722437098</v>
      </c>
      <c r="M15" s="67">
        <v>-0.85797931250301396</v>
      </c>
      <c r="N15" s="66">
        <v>1506107.0353999999</v>
      </c>
      <c r="O15" s="66">
        <v>11343971.3529</v>
      </c>
      <c r="P15" s="66">
        <v>4778</v>
      </c>
      <c r="Q15" s="66">
        <v>12128</v>
      </c>
      <c r="R15" s="67">
        <v>-60.603562005277098</v>
      </c>
      <c r="S15" s="66">
        <v>25.1514007115948</v>
      </c>
      <c r="T15" s="66">
        <v>29.797637904023698</v>
      </c>
      <c r="U15" s="68">
        <v>-18.473075299885899</v>
      </c>
      <c r="V15" s="53"/>
      <c r="W15" s="53"/>
    </row>
    <row r="16" spans="1:23" ht="14.25" thickBot="1" x14ac:dyDescent="0.2">
      <c r="A16" s="48"/>
      <c r="B16" s="50" t="s">
        <v>14</v>
      </c>
      <c r="C16" s="51"/>
      <c r="D16" s="66">
        <v>937634.30920000002</v>
      </c>
      <c r="E16" s="66">
        <v>1287459</v>
      </c>
      <c r="F16" s="67">
        <v>72.828284955093693</v>
      </c>
      <c r="G16" s="66">
        <v>885621.50170000002</v>
      </c>
      <c r="H16" s="67">
        <v>5.8730289858769797</v>
      </c>
      <c r="I16" s="66">
        <v>57717.385799999996</v>
      </c>
      <c r="J16" s="67">
        <v>6.1556392757476104</v>
      </c>
      <c r="K16" s="66">
        <v>60239.288099999998</v>
      </c>
      <c r="L16" s="67">
        <v>6.8019224899539301</v>
      </c>
      <c r="M16" s="67">
        <v>-4.1864742754155998E-2</v>
      </c>
      <c r="N16" s="66">
        <v>8902061.1576000005</v>
      </c>
      <c r="O16" s="66">
        <v>88785031.015200004</v>
      </c>
      <c r="P16" s="66">
        <v>61277</v>
      </c>
      <c r="Q16" s="66">
        <v>97966</v>
      </c>
      <c r="R16" s="67">
        <v>-37.450748218769803</v>
      </c>
      <c r="S16" s="66">
        <v>15.3015700703363</v>
      </c>
      <c r="T16" s="66">
        <v>33.1158613876243</v>
      </c>
      <c r="U16" s="68">
        <v>-116.421329545932</v>
      </c>
      <c r="V16" s="53"/>
      <c r="W16" s="53"/>
    </row>
    <row r="17" spans="1:23" ht="12" thickBot="1" x14ac:dyDescent="0.2">
      <c r="A17" s="48"/>
      <c r="B17" s="50" t="s">
        <v>15</v>
      </c>
      <c r="C17" s="51"/>
      <c r="D17" s="66">
        <v>568163.99990000005</v>
      </c>
      <c r="E17" s="66">
        <v>534729</v>
      </c>
      <c r="F17" s="67">
        <v>106.252699947076</v>
      </c>
      <c r="G17" s="66">
        <v>391710.11910000001</v>
      </c>
      <c r="H17" s="67">
        <v>45.047057044485697</v>
      </c>
      <c r="I17" s="66">
        <v>43302.768700000001</v>
      </c>
      <c r="J17" s="67">
        <v>7.6215263036062701</v>
      </c>
      <c r="K17" s="66">
        <v>61338.167200000004</v>
      </c>
      <c r="L17" s="67">
        <v>15.659071392113001</v>
      </c>
      <c r="M17" s="67">
        <v>-0.29403223675062801</v>
      </c>
      <c r="N17" s="66">
        <v>6191962.5837000003</v>
      </c>
      <c r="O17" s="66">
        <v>110228284.9482</v>
      </c>
      <c r="P17" s="66">
        <v>12994</v>
      </c>
      <c r="Q17" s="66">
        <v>15730</v>
      </c>
      <c r="R17" s="67">
        <v>-17.393515575333801</v>
      </c>
      <c r="S17" s="66">
        <v>43.725103886409102</v>
      </c>
      <c r="T17" s="66">
        <v>126.11058625556301</v>
      </c>
      <c r="U17" s="68">
        <v>-188.416893378179</v>
      </c>
      <c r="V17" s="52"/>
      <c r="W17" s="52"/>
    </row>
    <row r="18" spans="1:23" ht="12" thickBot="1" x14ac:dyDescent="0.2">
      <c r="A18" s="48"/>
      <c r="B18" s="50" t="s">
        <v>16</v>
      </c>
      <c r="C18" s="51"/>
      <c r="D18" s="66">
        <v>2412929.8867000001</v>
      </c>
      <c r="E18" s="66">
        <v>2305594</v>
      </c>
      <c r="F18" s="67">
        <v>104.655454806874</v>
      </c>
      <c r="G18" s="66">
        <v>1649714.8144</v>
      </c>
      <c r="H18" s="67">
        <v>46.2634550916354</v>
      </c>
      <c r="I18" s="66">
        <v>407641.43099999998</v>
      </c>
      <c r="J18" s="67">
        <v>16.894043761773101</v>
      </c>
      <c r="K18" s="66">
        <v>255695.42009999999</v>
      </c>
      <c r="L18" s="67">
        <v>15.499371034805</v>
      </c>
      <c r="M18" s="67">
        <v>0.59424611845052</v>
      </c>
      <c r="N18" s="66">
        <v>22390351.746100001</v>
      </c>
      <c r="O18" s="66">
        <v>263858918.49509999</v>
      </c>
      <c r="P18" s="66">
        <v>125388</v>
      </c>
      <c r="Q18" s="66">
        <v>202739</v>
      </c>
      <c r="R18" s="67">
        <v>-38.152994737075801</v>
      </c>
      <c r="S18" s="66">
        <v>19.243706628226001</v>
      </c>
      <c r="T18" s="66">
        <v>31.1047054834048</v>
      </c>
      <c r="U18" s="68">
        <v>-61.635728938943103</v>
      </c>
      <c r="V18" s="52"/>
      <c r="W18" s="52"/>
    </row>
    <row r="19" spans="1:23" ht="12" thickBot="1" x14ac:dyDescent="0.2">
      <c r="A19" s="48"/>
      <c r="B19" s="50" t="s">
        <v>17</v>
      </c>
      <c r="C19" s="51"/>
      <c r="D19" s="66">
        <v>849023.4693</v>
      </c>
      <c r="E19" s="66">
        <v>1582572</v>
      </c>
      <c r="F19" s="67">
        <v>53.648331279714299</v>
      </c>
      <c r="G19" s="66">
        <v>688747.00699999998</v>
      </c>
      <c r="H19" s="67">
        <v>23.270730859234099</v>
      </c>
      <c r="I19" s="66">
        <v>89341.064899999998</v>
      </c>
      <c r="J19" s="67">
        <v>10.522802741090301</v>
      </c>
      <c r="K19" s="66">
        <v>74219.541400000002</v>
      </c>
      <c r="L19" s="67">
        <v>10.776023800565101</v>
      </c>
      <c r="M19" s="67">
        <v>0.20374045992151599</v>
      </c>
      <c r="N19" s="66">
        <v>7876112.6097999997</v>
      </c>
      <c r="O19" s="66">
        <v>77085849.645999998</v>
      </c>
      <c r="P19" s="66">
        <v>24328</v>
      </c>
      <c r="Q19" s="66">
        <v>39668</v>
      </c>
      <c r="R19" s="67">
        <v>-38.670969043057397</v>
      </c>
      <c r="S19" s="66">
        <v>34.8990245519566</v>
      </c>
      <c r="T19" s="66">
        <v>32.900777271352197</v>
      </c>
      <c r="U19" s="68">
        <v>5.7257969420590697</v>
      </c>
      <c r="V19" s="52"/>
      <c r="W19" s="52"/>
    </row>
    <row r="20" spans="1:23" ht="12" thickBot="1" x14ac:dyDescent="0.2">
      <c r="A20" s="48"/>
      <c r="B20" s="50" t="s">
        <v>18</v>
      </c>
      <c r="C20" s="51"/>
      <c r="D20" s="66">
        <v>1108430.0739</v>
      </c>
      <c r="E20" s="66">
        <v>975115</v>
      </c>
      <c r="F20" s="67">
        <v>113.67172834999</v>
      </c>
      <c r="G20" s="66">
        <v>840633.77139999997</v>
      </c>
      <c r="H20" s="67">
        <v>31.8564768167724</v>
      </c>
      <c r="I20" s="66">
        <v>69818.771699999998</v>
      </c>
      <c r="J20" s="67">
        <v>6.2988882514115998</v>
      </c>
      <c r="K20" s="66">
        <v>53895.423000000003</v>
      </c>
      <c r="L20" s="67">
        <v>6.4112845371703298</v>
      </c>
      <c r="M20" s="67">
        <v>0.29544899758927601</v>
      </c>
      <c r="N20" s="66">
        <v>10387161.127800001</v>
      </c>
      <c r="O20" s="66">
        <v>107301673.9927</v>
      </c>
      <c r="P20" s="66">
        <v>45788</v>
      </c>
      <c r="Q20" s="66">
        <v>67140</v>
      </c>
      <c r="R20" s="67">
        <v>-31.802204349121201</v>
      </c>
      <c r="S20" s="66">
        <v>24.207872671879102</v>
      </c>
      <c r="T20" s="66">
        <v>30.669761826035199</v>
      </c>
      <c r="U20" s="68">
        <v>-26.693337501161199</v>
      </c>
      <c r="V20" s="52"/>
      <c r="W20" s="52"/>
    </row>
    <row r="21" spans="1:23" ht="12" thickBot="1" x14ac:dyDescent="0.2">
      <c r="A21" s="48"/>
      <c r="B21" s="50" t="s">
        <v>19</v>
      </c>
      <c r="C21" s="51"/>
      <c r="D21" s="66">
        <v>470759.23009999999</v>
      </c>
      <c r="E21" s="66">
        <v>462969</v>
      </c>
      <c r="F21" s="67">
        <v>101.682667759612</v>
      </c>
      <c r="G21" s="66">
        <v>335533.14159999997</v>
      </c>
      <c r="H21" s="67">
        <v>40.301857472311198</v>
      </c>
      <c r="I21" s="66">
        <v>60406.767500000002</v>
      </c>
      <c r="J21" s="67">
        <v>12.8317754889624</v>
      </c>
      <c r="K21" s="66">
        <v>53249.699000000001</v>
      </c>
      <c r="L21" s="67">
        <v>15.8701756691089</v>
      </c>
      <c r="M21" s="67">
        <v>0.13440580199336</v>
      </c>
      <c r="N21" s="66">
        <v>4840956.9815999996</v>
      </c>
      <c r="O21" s="66">
        <v>45011619.627099998</v>
      </c>
      <c r="P21" s="66">
        <v>44239</v>
      </c>
      <c r="Q21" s="66">
        <v>80986</v>
      </c>
      <c r="R21" s="67">
        <v>-45.374509174425199</v>
      </c>
      <c r="S21" s="66">
        <v>10.6412719568706</v>
      </c>
      <c r="T21" s="66">
        <v>16.757597520559099</v>
      </c>
      <c r="U21" s="68">
        <v>-57.477391692253597</v>
      </c>
      <c r="V21" s="52"/>
      <c r="W21" s="52"/>
    </row>
    <row r="22" spans="1:23" ht="12" thickBot="1" x14ac:dyDescent="0.2">
      <c r="A22" s="48"/>
      <c r="B22" s="50" t="s">
        <v>20</v>
      </c>
      <c r="C22" s="51"/>
      <c r="D22" s="66">
        <v>1397115.4275</v>
      </c>
      <c r="E22" s="66">
        <v>1215665</v>
      </c>
      <c r="F22" s="67">
        <v>114.926022177162</v>
      </c>
      <c r="G22" s="66">
        <v>937873.53079999995</v>
      </c>
      <c r="H22" s="67">
        <v>48.966292535014802</v>
      </c>
      <c r="I22" s="66">
        <v>154244.30869999999</v>
      </c>
      <c r="J22" s="67">
        <v>11.0401979438453</v>
      </c>
      <c r="K22" s="66">
        <v>107764.2389</v>
      </c>
      <c r="L22" s="67">
        <v>11.4902740466593</v>
      </c>
      <c r="M22" s="67">
        <v>0.43131256040448901</v>
      </c>
      <c r="N22" s="66">
        <v>11729377.5382</v>
      </c>
      <c r="O22" s="66">
        <v>117090509.98360001</v>
      </c>
      <c r="P22" s="66">
        <v>88335</v>
      </c>
      <c r="Q22" s="66">
        <v>126152</v>
      </c>
      <c r="R22" s="67">
        <v>-29.977328936521001</v>
      </c>
      <c r="S22" s="66">
        <v>15.8161026490066</v>
      </c>
      <c r="T22" s="66">
        <v>16.404600271101501</v>
      </c>
      <c r="U22" s="68">
        <v>-3.7208763445390902</v>
      </c>
      <c r="V22" s="52"/>
      <c r="W22" s="52"/>
    </row>
    <row r="23" spans="1:23" ht="12" thickBot="1" x14ac:dyDescent="0.2">
      <c r="A23" s="48"/>
      <c r="B23" s="50" t="s">
        <v>21</v>
      </c>
      <c r="C23" s="51"/>
      <c r="D23" s="66">
        <v>3093581.9054999999</v>
      </c>
      <c r="E23" s="66">
        <v>3306104</v>
      </c>
      <c r="F23" s="67">
        <v>93.571826702971194</v>
      </c>
      <c r="G23" s="66">
        <v>2561783.4536000001</v>
      </c>
      <c r="H23" s="67">
        <v>20.758915089121999</v>
      </c>
      <c r="I23" s="66">
        <v>277681.68770000001</v>
      </c>
      <c r="J23" s="67">
        <v>8.9760574047293495</v>
      </c>
      <c r="K23" s="66">
        <v>332519.71789999999</v>
      </c>
      <c r="L23" s="67">
        <v>12.980008807251799</v>
      </c>
      <c r="M23" s="67">
        <v>-0.164916626738182</v>
      </c>
      <c r="N23" s="66">
        <v>45664018.294399999</v>
      </c>
      <c r="O23" s="66">
        <v>234036019.64899999</v>
      </c>
      <c r="P23" s="66">
        <v>110481</v>
      </c>
      <c r="Q23" s="66">
        <v>372676</v>
      </c>
      <c r="R23" s="67">
        <v>-70.354678058152402</v>
      </c>
      <c r="S23" s="66">
        <v>28.001030996279901</v>
      </c>
      <c r="T23" s="66">
        <v>60.127397934667101</v>
      </c>
      <c r="U23" s="68">
        <v>-114.732800169592</v>
      </c>
      <c r="V23" s="52"/>
      <c r="W23" s="52"/>
    </row>
    <row r="24" spans="1:23" ht="12" thickBot="1" x14ac:dyDescent="0.2">
      <c r="A24" s="48"/>
      <c r="B24" s="50" t="s">
        <v>22</v>
      </c>
      <c r="C24" s="51"/>
      <c r="D24" s="66">
        <v>349198.35739999998</v>
      </c>
      <c r="E24" s="66">
        <v>315860</v>
      </c>
      <c r="F24" s="67">
        <v>110.554789273729</v>
      </c>
      <c r="G24" s="66">
        <v>246987.66699999999</v>
      </c>
      <c r="H24" s="67">
        <v>41.382912613203501</v>
      </c>
      <c r="I24" s="66">
        <v>41994.645799999998</v>
      </c>
      <c r="J24" s="67">
        <v>12.026014701981</v>
      </c>
      <c r="K24" s="66">
        <v>38065.443800000001</v>
      </c>
      <c r="L24" s="67">
        <v>15.411880383484901</v>
      </c>
      <c r="M24" s="67">
        <v>0.103222282673084</v>
      </c>
      <c r="N24" s="66">
        <v>2806532.3936000001</v>
      </c>
      <c r="O24" s="66">
        <v>29356513.1756</v>
      </c>
      <c r="P24" s="66">
        <v>40449</v>
      </c>
      <c r="Q24" s="66">
        <v>53989</v>
      </c>
      <c r="R24" s="67">
        <v>-25.079182796495601</v>
      </c>
      <c r="S24" s="66">
        <v>8.6330529160177001</v>
      </c>
      <c r="T24" s="66">
        <v>9.3563639852562606</v>
      </c>
      <c r="U24" s="68">
        <v>-8.3783926297559397</v>
      </c>
      <c r="V24" s="52"/>
      <c r="W24" s="52"/>
    </row>
    <row r="25" spans="1:23" ht="12" thickBot="1" x14ac:dyDescent="0.2">
      <c r="A25" s="48"/>
      <c r="B25" s="50" t="s">
        <v>23</v>
      </c>
      <c r="C25" s="51"/>
      <c r="D25" s="66">
        <v>269535.28840000002</v>
      </c>
      <c r="E25" s="66">
        <v>269605</v>
      </c>
      <c r="F25" s="67">
        <v>99.974143061145</v>
      </c>
      <c r="G25" s="66">
        <v>163084.69159999999</v>
      </c>
      <c r="H25" s="67">
        <v>65.273199927981395</v>
      </c>
      <c r="I25" s="66">
        <v>25658.7101</v>
      </c>
      <c r="J25" s="67">
        <v>9.5196106796678706</v>
      </c>
      <c r="K25" s="66">
        <v>18599.087899999999</v>
      </c>
      <c r="L25" s="67">
        <v>11.4045577898987</v>
      </c>
      <c r="M25" s="67">
        <v>0.37956819377148099</v>
      </c>
      <c r="N25" s="66">
        <v>2357868.2182999998</v>
      </c>
      <c r="O25" s="66">
        <v>32616884.968699999</v>
      </c>
      <c r="P25" s="66">
        <v>20023</v>
      </c>
      <c r="Q25" s="66">
        <v>27616</v>
      </c>
      <c r="R25" s="67">
        <v>-27.4949304750869</v>
      </c>
      <c r="S25" s="66">
        <v>13.461283943465</v>
      </c>
      <c r="T25" s="66">
        <v>13.606349268540001</v>
      </c>
      <c r="U25" s="68">
        <v>-1.07764850428988</v>
      </c>
      <c r="V25" s="52"/>
      <c r="W25" s="52"/>
    </row>
    <row r="26" spans="1:23" ht="12" thickBot="1" x14ac:dyDescent="0.2">
      <c r="A26" s="48"/>
      <c r="B26" s="50" t="s">
        <v>24</v>
      </c>
      <c r="C26" s="51"/>
      <c r="D26" s="66">
        <v>596633.32350000006</v>
      </c>
      <c r="E26" s="66">
        <v>597386</v>
      </c>
      <c r="F26" s="67">
        <v>99.874004998443198</v>
      </c>
      <c r="G26" s="66">
        <v>436642.85460000002</v>
      </c>
      <c r="H26" s="67">
        <v>36.641036768267803</v>
      </c>
      <c r="I26" s="66">
        <v>135149.56450000001</v>
      </c>
      <c r="J26" s="67">
        <v>22.652030849899401</v>
      </c>
      <c r="K26" s="66">
        <v>86609.551099999997</v>
      </c>
      <c r="L26" s="67">
        <v>19.8353299928248</v>
      </c>
      <c r="M26" s="67">
        <v>0.56044642632953201</v>
      </c>
      <c r="N26" s="66">
        <v>5254719.2691000002</v>
      </c>
      <c r="O26" s="66">
        <v>58359723.021399997</v>
      </c>
      <c r="P26" s="66">
        <v>47836</v>
      </c>
      <c r="Q26" s="66">
        <v>73218</v>
      </c>
      <c r="R26" s="67">
        <v>-34.666338878417903</v>
      </c>
      <c r="S26" s="66">
        <v>12.4724751965047</v>
      </c>
      <c r="T26" s="66">
        <v>12.9005045671829</v>
      </c>
      <c r="U26" s="68">
        <v>-3.4317917168370999</v>
      </c>
      <c r="V26" s="52"/>
      <c r="W26" s="52"/>
    </row>
    <row r="27" spans="1:23" ht="12" thickBot="1" x14ac:dyDescent="0.2">
      <c r="A27" s="48"/>
      <c r="B27" s="50" t="s">
        <v>25</v>
      </c>
      <c r="C27" s="51"/>
      <c r="D27" s="66">
        <v>374688.42969999998</v>
      </c>
      <c r="E27" s="66">
        <v>363076</v>
      </c>
      <c r="F27" s="67">
        <v>103.19834681995</v>
      </c>
      <c r="G27" s="66">
        <v>237658.56409999999</v>
      </c>
      <c r="H27" s="67">
        <v>57.658290631740797</v>
      </c>
      <c r="I27" s="66">
        <v>112444.02220000001</v>
      </c>
      <c r="J27" s="67">
        <v>30.010006524628999</v>
      </c>
      <c r="K27" s="66">
        <v>68466.476999999999</v>
      </c>
      <c r="L27" s="67">
        <v>28.808756486129099</v>
      </c>
      <c r="M27" s="67">
        <v>0.64232230322001305</v>
      </c>
      <c r="N27" s="66">
        <v>2955742.3618999999</v>
      </c>
      <c r="O27" s="66">
        <v>21626142.818599999</v>
      </c>
      <c r="P27" s="66">
        <v>50579</v>
      </c>
      <c r="Q27" s="66">
        <v>64074</v>
      </c>
      <c r="R27" s="67">
        <v>-21.061585042294901</v>
      </c>
      <c r="S27" s="66">
        <v>7.4079841376855997</v>
      </c>
      <c r="T27" s="66">
        <v>7.6112472235227999</v>
      </c>
      <c r="U27" s="68">
        <v>-2.7438380274489198</v>
      </c>
      <c r="V27" s="52"/>
      <c r="W27" s="52"/>
    </row>
    <row r="28" spans="1:23" ht="12" thickBot="1" x14ac:dyDescent="0.2">
      <c r="A28" s="48"/>
      <c r="B28" s="50" t="s">
        <v>26</v>
      </c>
      <c r="C28" s="51"/>
      <c r="D28" s="66">
        <v>924623.42520000006</v>
      </c>
      <c r="E28" s="66">
        <v>924779</v>
      </c>
      <c r="F28" s="67">
        <v>99.983177083389705</v>
      </c>
      <c r="G28" s="66">
        <v>671940.44880000001</v>
      </c>
      <c r="H28" s="67">
        <v>37.60496586435</v>
      </c>
      <c r="I28" s="66">
        <v>89046.170100000003</v>
      </c>
      <c r="J28" s="67">
        <v>9.6305336500358401</v>
      </c>
      <c r="K28" s="66">
        <v>55307.403899999998</v>
      </c>
      <c r="L28" s="67">
        <v>8.2309978508916899</v>
      </c>
      <c r="M28" s="67">
        <v>0.61002259771589096</v>
      </c>
      <c r="N28" s="66">
        <v>7825466.9523999998</v>
      </c>
      <c r="O28" s="66">
        <v>79146023.033500001</v>
      </c>
      <c r="P28" s="66">
        <v>48529</v>
      </c>
      <c r="Q28" s="66">
        <v>61162</v>
      </c>
      <c r="R28" s="67">
        <v>-20.6549818514764</v>
      </c>
      <c r="S28" s="66">
        <v>19.053007999340601</v>
      </c>
      <c r="T28" s="66">
        <v>19.362389988882001</v>
      </c>
      <c r="U28" s="68">
        <v>-1.62379604077263</v>
      </c>
      <c r="V28" s="52"/>
      <c r="W28" s="52"/>
    </row>
    <row r="29" spans="1:23" ht="12" thickBot="1" x14ac:dyDescent="0.2">
      <c r="A29" s="48"/>
      <c r="B29" s="50" t="s">
        <v>27</v>
      </c>
      <c r="C29" s="51"/>
      <c r="D29" s="66">
        <v>730023.18299999996</v>
      </c>
      <c r="E29" s="66">
        <v>668781</v>
      </c>
      <c r="F29" s="67">
        <v>109.157285120241</v>
      </c>
      <c r="G29" s="66">
        <v>520122.39439999999</v>
      </c>
      <c r="H29" s="67">
        <v>40.356037513465701</v>
      </c>
      <c r="I29" s="66">
        <v>140061.89790000001</v>
      </c>
      <c r="J29" s="67">
        <v>19.1859520576349</v>
      </c>
      <c r="K29" s="66">
        <v>100924.6814</v>
      </c>
      <c r="L29" s="67">
        <v>19.4040253768393</v>
      </c>
      <c r="M29" s="67">
        <v>0.38778637650472703</v>
      </c>
      <c r="N29" s="66">
        <v>6446269.3663999997</v>
      </c>
      <c r="O29" s="66">
        <v>51563798.994800001</v>
      </c>
      <c r="P29" s="66">
        <v>97363</v>
      </c>
      <c r="Q29" s="66">
        <v>118634</v>
      </c>
      <c r="R29" s="67">
        <v>-17.9299357688352</v>
      </c>
      <c r="S29" s="66">
        <v>7.4979528465638898</v>
      </c>
      <c r="T29" s="66">
        <v>7.40149824839422</v>
      </c>
      <c r="U29" s="68">
        <v>1.28641244008184</v>
      </c>
      <c r="V29" s="52"/>
      <c r="W29" s="52"/>
    </row>
    <row r="30" spans="1:23" ht="12" thickBot="1" x14ac:dyDescent="0.2">
      <c r="A30" s="48"/>
      <c r="B30" s="50" t="s">
        <v>28</v>
      </c>
      <c r="C30" s="51"/>
      <c r="D30" s="66">
        <v>1270935.2714</v>
      </c>
      <c r="E30" s="66">
        <v>1351590</v>
      </c>
      <c r="F30" s="67">
        <v>94.032603925746699</v>
      </c>
      <c r="G30" s="66">
        <v>1048620.2318</v>
      </c>
      <c r="H30" s="67">
        <v>21.200720037452101</v>
      </c>
      <c r="I30" s="66">
        <v>183461.6251</v>
      </c>
      <c r="J30" s="67">
        <v>14.435166701912999</v>
      </c>
      <c r="K30" s="66">
        <v>169644.74119999999</v>
      </c>
      <c r="L30" s="67">
        <v>16.1779008315334</v>
      </c>
      <c r="M30" s="67">
        <v>8.1445990027540993E-2</v>
      </c>
      <c r="N30" s="66">
        <v>10420693.5912</v>
      </c>
      <c r="O30" s="66">
        <v>89527176.388999999</v>
      </c>
      <c r="P30" s="66">
        <v>81103</v>
      </c>
      <c r="Q30" s="66">
        <v>114737</v>
      </c>
      <c r="R30" s="67">
        <v>-29.313996356885799</v>
      </c>
      <c r="S30" s="66">
        <v>15.670632053068299</v>
      </c>
      <c r="T30" s="66">
        <v>16.244986215431801</v>
      </c>
      <c r="U30" s="68">
        <v>-3.6651627095732602</v>
      </c>
      <c r="V30" s="52"/>
      <c r="W30" s="52"/>
    </row>
    <row r="31" spans="1:23" ht="12" thickBot="1" x14ac:dyDescent="0.2">
      <c r="A31" s="48"/>
      <c r="B31" s="50" t="s">
        <v>29</v>
      </c>
      <c r="C31" s="51"/>
      <c r="D31" s="66">
        <v>821075.71</v>
      </c>
      <c r="E31" s="66">
        <v>1044733</v>
      </c>
      <c r="F31" s="67">
        <v>78.591918700758995</v>
      </c>
      <c r="G31" s="66">
        <v>723161.59050000005</v>
      </c>
      <c r="H31" s="67">
        <v>13.539728988136799</v>
      </c>
      <c r="I31" s="66">
        <v>48291.854299999999</v>
      </c>
      <c r="J31" s="67">
        <v>5.8815348830621197</v>
      </c>
      <c r="K31" s="66">
        <v>14308.1996</v>
      </c>
      <c r="L31" s="67">
        <v>1.97856188547116</v>
      </c>
      <c r="M31" s="67">
        <v>2.3751174606202698</v>
      </c>
      <c r="N31" s="66">
        <v>12482546.029999999</v>
      </c>
      <c r="O31" s="66">
        <v>94711187.364399999</v>
      </c>
      <c r="P31" s="66">
        <v>32195</v>
      </c>
      <c r="Q31" s="66">
        <v>101272</v>
      </c>
      <c r="R31" s="67">
        <v>-68.209376728019606</v>
      </c>
      <c r="S31" s="66">
        <v>25.5032057772946</v>
      </c>
      <c r="T31" s="66">
        <v>58.6073119736946</v>
      </c>
      <c r="U31" s="68">
        <v>-129.803705798713</v>
      </c>
      <c r="V31" s="52"/>
      <c r="W31" s="52"/>
    </row>
    <row r="32" spans="1:23" ht="12" thickBot="1" x14ac:dyDescent="0.2">
      <c r="A32" s="48"/>
      <c r="B32" s="50" t="s">
        <v>30</v>
      </c>
      <c r="C32" s="51"/>
      <c r="D32" s="66">
        <v>202187.85870000001</v>
      </c>
      <c r="E32" s="66">
        <v>186436</v>
      </c>
      <c r="F32" s="67">
        <v>108.44893620330799</v>
      </c>
      <c r="G32" s="66">
        <v>130156.08259999999</v>
      </c>
      <c r="H32" s="67">
        <v>55.342612239929203</v>
      </c>
      <c r="I32" s="66">
        <v>55280.626499999998</v>
      </c>
      <c r="J32" s="67">
        <v>27.3412196238863</v>
      </c>
      <c r="K32" s="66">
        <v>35101.269500000002</v>
      </c>
      <c r="L32" s="67">
        <v>26.968597086526</v>
      </c>
      <c r="M32" s="67">
        <v>0.57488966317870605</v>
      </c>
      <c r="N32" s="66">
        <v>1630806.1825000001</v>
      </c>
      <c r="O32" s="66">
        <v>12985838.3597</v>
      </c>
      <c r="P32" s="66">
        <v>38348</v>
      </c>
      <c r="Q32" s="66">
        <v>44862</v>
      </c>
      <c r="R32" s="67">
        <v>-14.5200838125808</v>
      </c>
      <c r="S32" s="66">
        <v>5.2724485944508199</v>
      </c>
      <c r="T32" s="66">
        <v>5.4421325397886902</v>
      </c>
      <c r="U32" s="68">
        <v>-3.2183138877154098</v>
      </c>
      <c r="V32" s="52"/>
      <c r="W32" s="52"/>
    </row>
    <row r="33" spans="1:23" ht="12" thickBot="1" x14ac:dyDescent="0.2">
      <c r="A33" s="48"/>
      <c r="B33" s="50" t="s">
        <v>31</v>
      </c>
      <c r="C33" s="51"/>
      <c r="D33" s="66">
        <v>19.230899999999998</v>
      </c>
      <c r="E33" s="69"/>
      <c r="F33" s="69"/>
      <c r="G33" s="66">
        <v>113.43600000000001</v>
      </c>
      <c r="H33" s="67">
        <v>-83.046916322860497</v>
      </c>
      <c r="I33" s="66">
        <v>3.7446999999999999</v>
      </c>
      <c r="J33" s="67">
        <v>19.4723075883084</v>
      </c>
      <c r="K33" s="66">
        <v>19.716899999999999</v>
      </c>
      <c r="L33" s="67">
        <v>17.3815190944674</v>
      </c>
      <c r="M33" s="67">
        <v>-0.81007663476509995</v>
      </c>
      <c r="N33" s="66">
        <v>174.3109</v>
      </c>
      <c r="O33" s="66">
        <v>3350.4450999999999</v>
      </c>
      <c r="P33" s="66">
        <v>4</v>
      </c>
      <c r="Q33" s="66">
        <v>9</v>
      </c>
      <c r="R33" s="67">
        <v>-55.5555555555556</v>
      </c>
      <c r="S33" s="66">
        <v>4.8077249999999996</v>
      </c>
      <c r="T33" s="66">
        <v>4.0920111111111099</v>
      </c>
      <c r="U33" s="68">
        <v>14.886747659004801</v>
      </c>
      <c r="V33" s="52"/>
      <c r="W33" s="52"/>
    </row>
    <row r="34" spans="1:23" ht="12" thickBot="1" x14ac:dyDescent="0.2">
      <c r="A34" s="48"/>
      <c r="B34" s="50" t="s">
        <v>36</v>
      </c>
      <c r="C34" s="51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3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 x14ac:dyDescent="0.2">
      <c r="A35" s="48"/>
      <c r="B35" s="50" t="s">
        <v>32</v>
      </c>
      <c r="C35" s="51"/>
      <c r="D35" s="66">
        <v>122153.4477</v>
      </c>
      <c r="E35" s="66">
        <v>133002</v>
      </c>
      <c r="F35" s="67">
        <v>91.843316416294499</v>
      </c>
      <c r="G35" s="66">
        <v>92220.146800000002</v>
      </c>
      <c r="H35" s="67">
        <v>32.458526622080797</v>
      </c>
      <c r="I35" s="66">
        <v>7393.5439999999999</v>
      </c>
      <c r="J35" s="67">
        <v>6.0526691134891299</v>
      </c>
      <c r="K35" s="66">
        <v>12561.5317</v>
      </c>
      <c r="L35" s="67">
        <v>13.621244528316</v>
      </c>
      <c r="M35" s="67">
        <v>-0.411413816676512</v>
      </c>
      <c r="N35" s="66">
        <v>1032760.4558999999</v>
      </c>
      <c r="O35" s="66">
        <v>18224532.6461</v>
      </c>
      <c r="P35" s="66">
        <v>9166</v>
      </c>
      <c r="Q35" s="66">
        <v>13086</v>
      </c>
      <c r="R35" s="67">
        <v>-29.955677823628299</v>
      </c>
      <c r="S35" s="66">
        <v>13.326799879991301</v>
      </c>
      <c r="T35" s="66">
        <v>14.090864450557801</v>
      </c>
      <c r="U35" s="68">
        <v>-5.73329364473864</v>
      </c>
      <c r="V35" s="52"/>
      <c r="W35" s="52"/>
    </row>
    <row r="36" spans="1:23" ht="12" customHeight="1" thickBot="1" x14ac:dyDescent="0.2">
      <c r="A36" s="48"/>
      <c r="B36" s="50" t="s">
        <v>37</v>
      </c>
      <c r="C36" s="51"/>
      <c r="D36" s="69"/>
      <c r="E36" s="66">
        <v>783652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48"/>
      <c r="B37" s="50" t="s">
        <v>38</v>
      </c>
      <c r="C37" s="51"/>
      <c r="D37" s="69"/>
      <c r="E37" s="66">
        <v>544023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48"/>
      <c r="B38" s="50" t="s">
        <v>39</v>
      </c>
      <c r="C38" s="51"/>
      <c r="D38" s="69"/>
      <c r="E38" s="66">
        <v>342805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48"/>
      <c r="B39" s="50" t="s">
        <v>33</v>
      </c>
      <c r="C39" s="51"/>
      <c r="D39" s="66">
        <v>327452.9902</v>
      </c>
      <c r="E39" s="66">
        <v>650021</v>
      </c>
      <c r="F39" s="67">
        <v>50.375755583281197</v>
      </c>
      <c r="G39" s="66">
        <v>442822.05410000001</v>
      </c>
      <c r="H39" s="67">
        <v>-26.053143205452599</v>
      </c>
      <c r="I39" s="66">
        <v>20496.401600000001</v>
      </c>
      <c r="J39" s="67">
        <v>6.2593417111510599</v>
      </c>
      <c r="K39" s="66">
        <v>26467.319100000001</v>
      </c>
      <c r="L39" s="67">
        <v>5.9769649806156799</v>
      </c>
      <c r="M39" s="67">
        <v>-0.22559585568301899</v>
      </c>
      <c r="N39" s="66">
        <v>2771365.3788999999</v>
      </c>
      <c r="O39" s="66">
        <v>25746122.3347</v>
      </c>
      <c r="P39" s="66">
        <v>544</v>
      </c>
      <c r="Q39" s="66">
        <v>737</v>
      </c>
      <c r="R39" s="67">
        <v>-26.187245590230699</v>
      </c>
      <c r="S39" s="66">
        <v>601.93564375000005</v>
      </c>
      <c r="T39" s="66">
        <v>725.44735590230698</v>
      </c>
      <c r="U39" s="68">
        <v>-20.5190892805152</v>
      </c>
      <c r="V39" s="52"/>
      <c r="W39" s="52"/>
    </row>
    <row r="40" spans="1:23" ht="12" thickBot="1" x14ac:dyDescent="0.2">
      <c r="A40" s="48"/>
      <c r="B40" s="50" t="s">
        <v>34</v>
      </c>
      <c r="C40" s="51"/>
      <c r="D40" s="66">
        <v>612450.94949999999</v>
      </c>
      <c r="E40" s="66">
        <v>444655</v>
      </c>
      <c r="F40" s="67">
        <v>137.736211107488</v>
      </c>
      <c r="G40" s="66">
        <v>433893.84250000003</v>
      </c>
      <c r="H40" s="67">
        <v>41.152256499238</v>
      </c>
      <c r="I40" s="66">
        <v>44363.899700000002</v>
      </c>
      <c r="J40" s="67">
        <v>7.2436657557994399</v>
      </c>
      <c r="K40" s="66">
        <v>38809.998599999999</v>
      </c>
      <c r="L40" s="67">
        <v>8.9445838586658404</v>
      </c>
      <c r="M40" s="67">
        <v>0.143104903384356</v>
      </c>
      <c r="N40" s="66">
        <v>4973552.8832999999</v>
      </c>
      <c r="O40" s="66">
        <v>52845677.950300001</v>
      </c>
      <c r="P40" s="66">
        <v>2907</v>
      </c>
      <c r="Q40" s="66">
        <v>3807</v>
      </c>
      <c r="R40" s="67">
        <v>-23.640661938534301</v>
      </c>
      <c r="S40" s="66">
        <v>210.681441176471</v>
      </c>
      <c r="T40" s="66">
        <v>197.565757683215</v>
      </c>
      <c r="U40" s="68">
        <v>6.2253625283821297</v>
      </c>
      <c r="V40" s="52"/>
      <c r="W40" s="52"/>
    </row>
    <row r="41" spans="1:23" ht="12" thickBot="1" x14ac:dyDescent="0.2">
      <c r="A41" s="48"/>
      <c r="B41" s="50" t="s">
        <v>40</v>
      </c>
      <c r="C41" s="51"/>
      <c r="D41" s="69"/>
      <c r="E41" s="66">
        <v>230059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48"/>
      <c r="B42" s="50" t="s">
        <v>41</v>
      </c>
      <c r="C42" s="51"/>
      <c r="D42" s="69"/>
      <c r="E42" s="66">
        <v>92431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49"/>
      <c r="B43" s="50" t="s">
        <v>35</v>
      </c>
      <c r="C43" s="51"/>
      <c r="D43" s="71">
        <v>20130.035800000001</v>
      </c>
      <c r="E43" s="72"/>
      <c r="F43" s="72"/>
      <c r="G43" s="71">
        <v>48159.537400000001</v>
      </c>
      <c r="H43" s="73">
        <v>-58.201351410821502</v>
      </c>
      <c r="I43" s="71">
        <v>1338.3898999999999</v>
      </c>
      <c r="J43" s="73">
        <v>6.6487209128559996</v>
      </c>
      <c r="K43" s="71">
        <v>3501.6269000000002</v>
      </c>
      <c r="L43" s="73">
        <v>7.2708898154823203</v>
      </c>
      <c r="M43" s="73">
        <v>-0.61778055223416295</v>
      </c>
      <c r="N43" s="71">
        <v>263906.7034</v>
      </c>
      <c r="O43" s="71">
        <v>3761098.2925999998</v>
      </c>
      <c r="P43" s="71">
        <v>55</v>
      </c>
      <c r="Q43" s="71">
        <v>79</v>
      </c>
      <c r="R43" s="73">
        <v>-30.379746835443001</v>
      </c>
      <c r="S43" s="71">
        <v>366.00065090909101</v>
      </c>
      <c r="T43" s="71">
        <v>777.45757974683499</v>
      </c>
      <c r="U43" s="74">
        <v>-112.419725980199</v>
      </c>
      <c r="V43" s="52"/>
      <c r="W43" s="52"/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95573</v>
      </c>
      <c r="D2" s="32">
        <v>844925.42814615404</v>
      </c>
      <c r="E2" s="32">
        <v>833118.298755556</v>
      </c>
      <c r="F2" s="32">
        <v>11807.1293905983</v>
      </c>
      <c r="G2" s="32">
        <v>833118.298755556</v>
      </c>
      <c r="H2" s="32">
        <v>1.3974167420318101E-2</v>
      </c>
    </row>
    <row r="3" spans="1:8" ht="14.25" x14ac:dyDescent="0.2">
      <c r="A3" s="32">
        <v>2</v>
      </c>
      <c r="B3" s="33">
        <v>13</v>
      </c>
      <c r="C3" s="32">
        <v>21400.258999999998</v>
      </c>
      <c r="D3" s="32">
        <v>170105.41699809401</v>
      </c>
      <c r="E3" s="32">
        <v>133727.72653740301</v>
      </c>
      <c r="F3" s="32">
        <v>36377.690460691301</v>
      </c>
      <c r="G3" s="32">
        <v>133727.72653740301</v>
      </c>
      <c r="H3" s="32">
        <v>0.21385380373335799</v>
      </c>
    </row>
    <row r="4" spans="1:8" ht="14.25" x14ac:dyDescent="0.2">
      <c r="A4" s="32">
        <v>3</v>
      </c>
      <c r="B4" s="33">
        <v>14</v>
      </c>
      <c r="C4" s="32">
        <v>164243</v>
      </c>
      <c r="D4" s="32">
        <v>205237.12261196601</v>
      </c>
      <c r="E4" s="32">
        <v>152816.240940171</v>
      </c>
      <c r="F4" s="32">
        <v>52420.881671794901</v>
      </c>
      <c r="G4" s="32">
        <v>152816.240940171</v>
      </c>
      <c r="H4" s="32">
        <v>0.255416179123233</v>
      </c>
    </row>
    <row r="5" spans="1:8" ht="14.25" x14ac:dyDescent="0.2">
      <c r="A5" s="32">
        <v>4</v>
      </c>
      <c r="B5" s="33">
        <v>15</v>
      </c>
      <c r="C5" s="32">
        <v>9217</v>
      </c>
      <c r="D5" s="32">
        <v>76551.579795726502</v>
      </c>
      <c r="E5" s="32">
        <v>59801.184314529899</v>
      </c>
      <c r="F5" s="32">
        <v>16750.3954811966</v>
      </c>
      <c r="G5" s="32">
        <v>59801.184314529899</v>
      </c>
      <c r="H5" s="32">
        <v>0.21881188508315599</v>
      </c>
    </row>
    <row r="6" spans="1:8" ht="14.25" x14ac:dyDescent="0.2">
      <c r="A6" s="32">
        <v>5</v>
      </c>
      <c r="B6" s="33">
        <v>16</v>
      </c>
      <c r="C6" s="32">
        <v>5537</v>
      </c>
      <c r="D6" s="32">
        <v>225148.979796581</v>
      </c>
      <c r="E6" s="32">
        <v>216785.16829316199</v>
      </c>
      <c r="F6" s="32">
        <v>8363.8115034187995</v>
      </c>
      <c r="G6" s="32">
        <v>216785.16829316199</v>
      </c>
      <c r="H6" s="32">
        <v>3.71478987423145E-2</v>
      </c>
    </row>
    <row r="7" spans="1:8" ht="14.25" x14ac:dyDescent="0.2">
      <c r="A7" s="32">
        <v>6</v>
      </c>
      <c r="B7" s="33">
        <v>17</v>
      </c>
      <c r="C7" s="32">
        <v>35734</v>
      </c>
      <c r="D7" s="32">
        <v>457963.41097435902</v>
      </c>
      <c r="E7" s="32">
        <v>424726.71337948699</v>
      </c>
      <c r="F7" s="32">
        <v>33236.697594871803</v>
      </c>
      <c r="G7" s="32">
        <v>424726.71337948699</v>
      </c>
      <c r="H7" s="32">
        <v>7.2575006645525894E-2</v>
      </c>
    </row>
    <row r="8" spans="1:8" ht="14.25" x14ac:dyDescent="0.2">
      <c r="A8" s="32">
        <v>7</v>
      </c>
      <c r="B8" s="33">
        <v>18</v>
      </c>
      <c r="C8" s="32">
        <v>45898</v>
      </c>
      <c r="D8" s="32">
        <v>138788.591075214</v>
      </c>
      <c r="E8" s="32">
        <v>117034.27166495701</v>
      </c>
      <c r="F8" s="32">
        <v>21754.319410256401</v>
      </c>
      <c r="G8" s="32">
        <v>117034.27166495701</v>
      </c>
      <c r="H8" s="32">
        <v>0.15674429174417601</v>
      </c>
    </row>
    <row r="9" spans="1:8" ht="14.25" x14ac:dyDescent="0.2">
      <c r="A9" s="32">
        <v>8</v>
      </c>
      <c r="B9" s="33">
        <v>19</v>
      </c>
      <c r="C9" s="32">
        <v>27752</v>
      </c>
      <c r="D9" s="32">
        <v>120173.435329915</v>
      </c>
      <c r="E9" s="32">
        <v>116290.638876068</v>
      </c>
      <c r="F9" s="32">
        <v>3882.7964538461501</v>
      </c>
      <c r="G9" s="32">
        <v>116290.638876068</v>
      </c>
      <c r="H9" s="32">
        <v>3.2309939739898701E-2</v>
      </c>
    </row>
    <row r="10" spans="1:8" ht="14.25" x14ac:dyDescent="0.2">
      <c r="A10" s="32">
        <v>9</v>
      </c>
      <c r="B10" s="33">
        <v>21</v>
      </c>
      <c r="C10" s="32">
        <v>226610</v>
      </c>
      <c r="D10" s="32">
        <v>937634.09149999998</v>
      </c>
      <c r="E10" s="32">
        <v>879916.92339999997</v>
      </c>
      <c r="F10" s="32">
        <v>57717.168100000003</v>
      </c>
      <c r="G10" s="32">
        <v>879916.92339999997</v>
      </c>
      <c r="H10" s="32">
        <v>6.1556174869522598E-2</v>
      </c>
    </row>
    <row r="11" spans="1:8" ht="14.25" x14ac:dyDescent="0.2">
      <c r="A11" s="32">
        <v>10</v>
      </c>
      <c r="B11" s="33">
        <v>22</v>
      </c>
      <c r="C11" s="32">
        <v>38211</v>
      </c>
      <c r="D11" s="32">
        <v>568164.07267777796</v>
      </c>
      <c r="E11" s="32">
        <v>524861.23182136798</v>
      </c>
      <c r="F11" s="32">
        <v>43302.840856410301</v>
      </c>
      <c r="G11" s="32">
        <v>524861.23182136798</v>
      </c>
      <c r="H11" s="32">
        <v>7.6215380272677893E-2</v>
      </c>
    </row>
    <row r="12" spans="1:8" ht="14.25" x14ac:dyDescent="0.2">
      <c r="A12" s="32">
        <v>11</v>
      </c>
      <c r="B12" s="33">
        <v>23</v>
      </c>
      <c r="C12" s="32">
        <v>319309.886</v>
      </c>
      <c r="D12" s="32">
        <v>2412929.99542137</v>
      </c>
      <c r="E12" s="32">
        <v>2005288.43985043</v>
      </c>
      <c r="F12" s="32">
        <v>407641.55557094002</v>
      </c>
      <c r="G12" s="32">
        <v>2005288.43985043</v>
      </c>
      <c r="H12" s="32">
        <v>0.16894048163206399</v>
      </c>
    </row>
    <row r="13" spans="1:8" ht="14.25" x14ac:dyDescent="0.2">
      <c r="A13" s="32">
        <v>12</v>
      </c>
      <c r="B13" s="33">
        <v>24</v>
      </c>
      <c r="C13" s="32">
        <v>43295.606</v>
      </c>
      <c r="D13" s="32">
        <v>849023.46626495698</v>
      </c>
      <c r="E13" s="32">
        <v>759682.40429572598</v>
      </c>
      <c r="F13" s="32">
        <v>89341.061969230796</v>
      </c>
      <c r="G13" s="32">
        <v>759682.40429572598</v>
      </c>
      <c r="H13" s="32">
        <v>0.10522802433513601</v>
      </c>
    </row>
    <row r="14" spans="1:8" ht="14.25" x14ac:dyDescent="0.2">
      <c r="A14" s="32">
        <v>13</v>
      </c>
      <c r="B14" s="33">
        <v>25</v>
      </c>
      <c r="C14" s="32">
        <v>94179</v>
      </c>
      <c r="D14" s="32">
        <v>1108430.1240999999</v>
      </c>
      <c r="E14" s="32">
        <v>1038611.3022</v>
      </c>
      <c r="F14" s="32">
        <v>69818.821899999995</v>
      </c>
      <c r="G14" s="32">
        <v>1038611.3022</v>
      </c>
      <c r="H14" s="32">
        <v>6.2988924950672903E-2</v>
      </c>
    </row>
    <row r="15" spans="1:8" ht="14.25" x14ac:dyDescent="0.2">
      <c r="A15" s="32">
        <v>14</v>
      </c>
      <c r="B15" s="33">
        <v>26</v>
      </c>
      <c r="C15" s="32">
        <v>93323</v>
      </c>
      <c r="D15" s="32">
        <v>470758.58504965599</v>
      </c>
      <c r="E15" s="32">
        <v>410352.462562242</v>
      </c>
      <c r="F15" s="32">
        <v>60406.122487414003</v>
      </c>
      <c r="G15" s="32">
        <v>410352.462562242</v>
      </c>
      <c r="H15" s="32">
        <v>0.128316560559469</v>
      </c>
    </row>
    <row r="16" spans="1:8" ht="14.25" x14ac:dyDescent="0.2">
      <c r="A16" s="32">
        <v>15</v>
      </c>
      <c r="B16" s="33">
        <v>27</v>
      </c>
      <c r="C16" s="32">
        <v>222591.75599999999</v>
      </c>
      <c r="D16" s="32">
        <v>1397115.7958</v>
      </c>
      <c r="E16" s="32">
        <v>1242871.1196999999</v>
      </c>
      <c r="F16" s="32">
        <v>154244.67610000001</v>
      </c>
      <c r="G16" s="32">
        <v>1242871.1196999999</v>
      </c>
      <c r="H16" s="32">
        <v>0.110402213305217</v>
      </c>
    </row>
    <row r="17" spans="1:8" ht="14.25" x14ac:dyDescent="0.2">
      <c r="A17" s="32">
        <v>16</v>
      </c>
      <c r="B17" s="33">
        <v>29</v>
      </c>
      <c r="C17" s="32">
        <v>255879</v>
      </c>
      <c r="D17" s="32">
        <v>3093582.9035444399</v>
      </c>
      <c r="E17" s="32">
        <v>2815900.26934188</v>
      </c>
      <c r="F17" s="32">
        <v>277682.63420256402</v>
      </c>
      <c r="G17" s="32">
        <v>2815900.26934188</v>
      </c>
      <c r="H17" s="32">
        <v>8.9760851045695797E-2</v>
      </c>
    </row>
    <row r="18" spans="1:8" ht="14.25" x14ac:dyDescent="0.2">
      <c r="A18" s="32">
        <v>17</v>
      </c>
      <c r="B18" s="33">
        <v>31</v>
      </c>
      <c r="C18" s="32">
        <v>51676.671000000002</v>
      </c>
      <c r="D18" s="32">
        <v>349198.34312316001</v>
      </c>
      <c r="E18" s="32">
        <v>307203.70553679398</v>
      </c>
      <c r="F18" s="32">
        <v>41994.637586366203</v>
      </c>
      <c r="G18" s="32">
        <v>307203.70553679398</v>
      </c>
      <c r="H18" s="32">
        <v>0.12026012841519999</v>
      </c>
    </row>
    <row r="19" spans="1:8" ht="14.25" x14ac:dyDescent="0.2">
      <c r="A19" s="32">
        <v>18</v>
      </c>
      <c r="B19" s="33">
        <v>32</v>
      </c>
      <c r="C19" s="32">
        <v>20119.030999999999</v>
      </c>
      <c r="D19" s="32">
        <v>269535.289886438</v>
      </c>
      <c r="E19" s="32">
        <v>243876.58102950201</v>
      </c>
      <c r="F19" s="32">
        <v>25658.708856936501</v>
      </c>
      <c r="G19" s="32">
        <v>243876.58102950201</v>
      </c>
      <c r="H19" s="32">
        <v>9.5196101659812807E-2</v>
      </c>
    </row>
    <row r="20" spans="1:8" ht="14.25" x14ac:dyDescent="0.2">
      <c r="A20" s="32">
        <v>19</v>
      </c>
      <c r="B20" s="33">
        <v>33</v>
      </c>
      <c r="C20" s="32">
        <v>43414.591</v>
      </c>
      <c r="D20" s="32">
        <v>596633.30896461697</v>
      </c>
      <c r="E20" s="32">
        <v>461483.758321592</v>
      </c>
      <c r="F20" s="32">
        <v>135149.55064302401</v>
      </c>
      <c r="G20" s="32">
        <v>461483.758321592</v>
      </c>
      <c r="H20" s="32">
        <v>0.22652029079227901</v>
      </c>
    </row>
    <row r="21" spans="1:8" ht="14.25" x14ac:dyDescent="0.2">
      <c r="A21" s="32">
        <v>20</v>
      </c>
      <c r="B21" s="33">
        <v>34</v>
      </c>
      <c r="C21" s="32">
        <v>68638.77</v>
      </c>
      <c r="D21" s="32">
        <v>374688.42330343398</v>
      </c>
      <c r="E21" s="32">
        <v>262244.434628697</v>
      </c>
      <c r="F21" s="32">
        <v>112443.988674737</v>
      </c>
      <c r="G21" s="32">
        <v>262244.434628697</v>
      </c>
      <c r="H21" s="32">
        <v>0.30009998089446199</v>
      </c>
    </row>
    <row r="22" spans="1:8" ht="14.25" x14ac:dyDescent="0.2">
      <c r="A22" s="32">
        <v>21</v>
      </c>
      <c r="B22" s="33">
        <v>35</v>
      </c>
      <c r="C22" s="32">
        <v>40252.224000000002</v>
      </c>
      <c r="D22" s="32">
        <v>924623.42486902699</v>
      </c>
      <c r="E22" s="32">
        <v>835577.25102343305</v>
      </c>
      <c r="F22" s="32">
        <v>89046.173845593803</v>
      </c>
      <c r="G22" s="32">
        <v>835577.25102343305</v>
      </c>
      <c r="H22" s="32">
        <v>9.6305340585771101E-2</v>
      </c>
    </row>
    <row r="23" spans="1:8" ht="14.25" x14ac:dyDescent="0.2">
      <c r="A23" s="32">
        <v>22</v>
      </c>
      <c r="B23" s="33">
        <v>36</v>
      </c>
      <c r="C23" s="32">
        <v>125123.128</v>
      </c>
      <c r="D23" s="32">
        <v>730023.18190176995</v>
      </c>
      <c r="E23" s="32">
        <v>589961.28569662396</v>
      </c>
      <c r="F23" s="32">
        <v>140061.89620514601</v>
      </c>
      <c r="G23" s="32">
        <v>589961.28569662396</v>
      </c>
      <c r="H23" s="32">
        <v>0.191859518543334</v>
      </c>
    </row>
    <row r="24" spans="1:8" ht="14.25" x14ac:dyDescent="0.2">
      <c r="A24" s="32">
        <v>23</v>
      </c>
      <c r="B24" s="33">
        <v>37</v>
      </c>
      <c r="C24" s="32">
        <v>129113.17200000001</v>
      </c>
      <c r="D24" s="32">
        <v>1270935.28122832</v>
      </c>
      <c r="E24" s="32">
        <v>1087473.62430555</v>
      </c>
      <c r="F24" s="32">
        <v>183461.65692276799</v>
      </c>
      <c r="G24" s="32">
        <v>1087473.62430555</v>
      </c>
      <c r="H24" s="32">
        <v>0.144351690941696</v>
      </c>
    </row>
    <row r="25" spans="1:8" ht="14.25" x14ac:dyDescent="0.2">
      <c r="A25" s="32">
        <v>24</v>
      </c>
      <c r="B25" s="33">
        <v>38</v>
      </c>
      <c r="C25" s="32">
        <v>162763.85500000001</v>
      </c>
      <c r="D25" s="32">
        <v>821075.72473274299</v>
      </c>
      <c r="E25" s="32">
        <v>772783.87291946902</v>
      </c>
      <c r="F25" s="32">
        <v>48291.851813274297</v>
      </c>
      <c r="G25" s="32">
        <v>772783.87291946902</v>
      </c>
      <c r="H25" s="32">
        <v>5.8815344746665298E-2</v>
      </c>
    </row>
    <row r="26" spans="1:8" ht="14.25" x14ac:dyDescent="0.2">
      <c r="A26" s="32">
        <v>25</v>
      </c>
      <c r="B26" s="33">
        <v>39</v>
      </c>
      <c r="C26" s="32">
        <v>130512.951</v>
      </c>
      <c r="D26" s="32">
        <v>202187.79449866901</v>
      </c>
      <c r="E26" s="32">
        <v>146907.21164772401</v>
      </c>
      <c r="F26" s="32">
        <v>55280.582850944498</v>
      </c>
      <c r="G26" s="32">
        <v>146907.21164772401</v>
      </c>
      <c r="H26" s="32">
        <v>0.27341206717257299</v>
      </c>
    </row>
    <row r="27" spans="1:8" ht="14.25" x14ac:dyDescent="0.2">
      <c r="A27" s="32">
        <v>26</v>
      </c>
      <c r="B27" s="33">
        <v>40</v>
      </c>
      <c r="C27" s="32">
        <v>5</v>
      </c>
      <c r="D27" s="32">
        <v>19.230899999999998</v>
      </c>
      <c r="E27" s="32">
        <v>15.4862</v>
      </c>
      <c r="F27" s="32">
        <v>3.7446999999999999</v>
      </c>
      <c r="G27" s="32">
        <v>15.4862</v>
      </c>
      <c r="H27" s="32">
        <v>0.19472307588308399</v>
      </c>
    </row>
    <row r="28" spans="1:8" ht="14.25" x14ac:dyDescent="0.2">
      <c r="A28" s="32">
        <v>27</v>
      </c>
      <c r="B28" s="33">
        <v>42</v>
      </c>
      <c r="C28" s="32">
        <v>8299.7199999999993</v>
      </c>
      <c r="D28" s="32">
        <v>122153.4479</v>
      </c>
      <c r="E28" s="32">
        <v>114759.89350000001</v>
      </c>
      <c r="F28" s="32">
        <v>7393.5544</v>
      </c>
      <c r="G28" s="32">
        <v>114759.89350000001</v>
      </c>
      <c r="H28" s="32">
        <v>6.0526776174608499E-2</v>
      </c>
    </row>
    <row r="29" spans="1:8" ht="14.25" x14ac:dyDescent="0.2">
      <c r="A29" s="32">
        <v>28</v>
      </c>
      <c r="B29" s="33">
        <v>75</v>
      </c>
      <c r="C29" s="32">
        <v>561</v>
      </c>
      <c r="D29" s="32">
        <v>327452.99145299097</v>
      </c>
      <c r="E29" s="32">
        <v>306956.594017094</v>
      </c>
      <c r="F29" s="32">
        <v>20496.397435897401</v>
      </c>
      <c r="G29" s="32">
        <v>306956.594017094</v>
      </c>
      <c r="H29" s="32">
        <v>6.2593404155355997E-2</v>
      </c>
    </row>
    <row r="30" spans="1:8" ht="14.25" x14ac:dyDescent="0.2">
      <c r="A30" s="32">
        <v>29</v>
      </c>
      <c r="B30" s="33">
        <v>76</v>
      </c>
      <c r="C30" s="32">
        <v>3078</v>
      </c>
      <c r="D30" s="32">
        <v>612450.93612564099</v>
      </c>
      <c r="E30" s="32">
        <v>568087.04824957298</v>
      </c>
      <c r="F30" s="32">
        <v>44363.887876068402</v>
      </c>
      <c r="G30" s="32">
        <v>568087.04824957298</v>
      </c>
      <c r="H30" s="32">
        <v>7.2436639833900696E-2</v>
      </c>
    </row>
    <row r="31" spans="1:8" ht="14.25" x14ac:dyDescent="0.2">
      <c r="A31" s="32">
        <v>30</v>
      </c>
      <c r="B31" s="33">
        <v>99</v>
      </c>
      <c r="C31" s="32">
        <v>58</v>
      </c>
      <c r="D31" s="32">
        <v>20130.035625141802</v>
      </c>
      <c r="E31" s="32">
        <v>18791.6460933364</v>
      </c>
      <c r="F31" s="32">
        <v>1338.3895318054599</v>
      </c>
      <c r="G31" s="32">
        <v>18791.6460933364</v>
      </c>
      <c r="H31" s="32">
        <v>6.6487191415292496E-2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2014-05-19T06:25:52Z</dcterms:modified>
</cp:coreProperties>
</file>