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<sst xmlns="http://schemas.openxmlformats.org/spreadsheetml/2006/main" count="114" uniqueCount="71">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</sst>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12688836.783199999</v>
      </c>
      <c r="F3" s="25">
        <f>RA!I7</f>
        <v>1584399.1129999999</v>
      </c>
      <c r="G3" s="16">
        <f>E3-F3</f>
        <v>11104437.6702</v>
      </c>
      <c r="H3" s="27">
        <f>RA!J7</f>
        <v>12.486559170638399</v>
      </c>
      <c r="I3" s="20">
        <f>SUM(I4:I39)</f>
        <v>12688839.568574224</v>
      </c>
      <c r="J3" s="21">
        <f>SUM(J4:J39)</f>
        <v>11104437.730140043</v>
      </c>
      <c r="K3" s="22">
        <f>E3-I3</f>
        <v>-2.7853742241859436</v>
      </c>
      <c r="L3" s="22">
        <f>G3-J3</f>
        <v>-5.9940043836832047E-2</v>
      </c>
    </row>
    <row r="4" spans="1:12">
      <c r="A4" s="59">
        <f>RA!A8</f>
        <v>41709</v>
      </c>
      <c r="B4" s="12">
        <v>12</v>
      </c>
      <c r="C4" s="56" t="s">
        <v>6</v>
      </c>
      <c r="D4" s="56"/>
      <c r="E4" s="15">
        <f>VLOOKUP(C4,RA!B8:D39,3,0)</f>
        <v>562673.77040000004</v>
      </c>
      <c r="F4" s="25">
        <f>VLOOKUP(C4,RA!B8:I43,8,0)</f>
        <v>29367.4447</v>
      </c>
      <c r="G4" s="16">
        <f t="shared" ref="G4:G39" si="0">E4-F4</f>
        <v>533306.32570000004</v>
      </c>
      <c r="H4" s="27">
        <f>RA!J8</f>
        <v>5.2192666950021396</v>
      </c>
      <c r="I4" s="20">
        <f>VLOOKUP(B4,RMS!B:D,3,FALSE)</f>
        <v>562674.28476837603</v>
      </c>
      <c r="J4" s="21">
        <f>VLOOKUP(B4,RMS!B:E,4,FALSE)</f>
        <v>533306.32538461499</v>
      </c>
      <c r="K4" s="22">
        <f t="shared" ref="K4:K39" si="1">E4-I4</f>
        <v>-0.51436837599612772</v>
      </c>
      <c r="L4" s="22">
        <f t="shared" ref="L4:L39" si="2">G4-J4</f>
        <v>3.153850557282567E-4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85373.222899999993</v>
      </c>
      <c r="F5" s="25">
        <f>VLOOKUP(C5,RA!B9:I44,8,0)</f>
        <v>18400.636600000002</v>
      </c>
      <c r="G5" s="16">
        <f t="shared" si="0"/>
        <v>66972.586299999995</v>
      </c>
      <c r="H5" s="27">
        <f>RA!J9</f>
        <v>21.5531708596186</v>
      </c>
      <c r="I5" s="20">
        <f>VLOOKUP(B5,RMS!B:D,3,FALSE)</f>
        <v>85373.2419550942</v>
      </c>
      <c r="J5" s="21">
        <f>VLOOKUP(B5,RMS!B:E,4,FALSE)</f>
        <v>66972.583200900102</v>
      </c>
      <c r="K5" s="22">
        <f t="shared" si="1"/>
        <v>-1.9055094206123613E-2</v>
      </c>
      <c r="L5" s="22">
        <f t="shared" si="2"/>
        <v>3.0990998930064961E-3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102313.3811</v>
      </c>
      <c r="F6" s="25">
        <f>VLOOKUP(C6,RA!B10:I45,8,0)</f>
        <v>26273.3334</v>
      </c>
      <c r="G6" s="16">
        <f t="shared" si="0"/>
        <v>76040.047699999996</v>
      </c>
      <c r="H6" s="27">
        <f>RA!J10</f>
        <v>25.679273930279699</v>
      </c>
      <c r="I6" s="20">
        <f>VLOOKUP(B6,RMS!B:D,3,FALSE)</f>
        <v>102315.10838290599</v>
      </c>
      <c r="J6" s="21">
        <f>VLOOKUP(B6,RMS!B:E,4,FALSE)</f>
        <v>76040.047925641004</v>
      </c>
      <c r="K6" s="22">
        <f t="shared" si="1"/>
        <v>-1.7272829059947981</v>
      </c>
      <c r="L6" s="22">
        <f t="shared" si="2"/>
        <v>-2.2564100800082088E-4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47673.936399999999</v>
      </c>
      <c r="F7" s="25">
        <f>VLOOKUP(C7,RA!B11:I46,8,0)</f>
        <v>12248.033799999999</v>
      </c>
      <c r="G7" s="16">
        <f t="shared" si="0"/>
        <v>35425.902600000001</v>
      </c>
      <c r="H7" s="27">
        <f>RA!J11</f>
        <v>25.691257581994002</v>
      </c>
      <c r="I7" s="20">
        <f>VLOOKUP(B7,RMS!B:D,3,FALSE)</f>
        <v>47673.9636777778</v>
      </c>
      <c r="J7" s="21">
        <f>VLOOKUP(B7,RMS!B:E,4,FALSE)</f>
        <v>35425.902789743603</v>
      </c>
      <c r="K7" s="22">
        <f t="shared" si="1"/>
        <v>-2.7277777800918557E-2</v>
      </c>
      <c r="L7" s="22">
        <f t="shared" si="2"/>
        <v>-1.8974360136780888E-4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106758.65029999999</v>
      </c>
      <c r="F8" s="25">
        <f>VLOOKUP(C8,RA!B12:I47,8,0)</f>
        <v>22697.888900000002</v>
      </c>
      <c r="G8" s="16">
        <f t="shared" si="0"/>
        <v>84060.761399999988</v>
      </c>
      <c r="H8" s="27">
        <f>RA!J12</f>
        <v>21.2609365482021</v>
      </c>
      <c r="I8" s="20">
        <f>VLOOKUP(B8,RMS!B:D,3,FALSE)</f>
        <v>106758.657157265</v>
      </c>
      <c r="J8" s="21">
        <f>VLOOKUP(B8,RMS!B:E,4,FALSE)</f>
        <v>84060.760274358996</v>
      </c>
      <c r="K8" s="22">
        <f t="shared" si="1"/>
        <v>-6.8572650052374229E-3</v>
      </c>
      <c r="L8" s="22">
        <f t="shared" si="2"/>
        <v>1.1256409925408661E-3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238164.80960000001</v>
      </c>
      <c r="F9" s="25">
        <f>VLOOKUP(C9,RA!B13:I48,8,0)</f>
        <v>47940.890599999999</v>
      </c>
      <c r="G9" s="16">
        <f t="shared" si="0"/>
        <v>190223.91899999999</v>
      </c>
      <c r="H9" s="27">
        <f>RA!J13</f>
        <v>20.129292266358402</v>
      </c>
      <c r="I9" s="20">
        <f>VLOOKUP(B9,RMS!B:D,3,FALSE)</f>
        <v>238164.927364957</v>
      </c>
      <c r="J9" s="21">
        <f>VLOOKUP(B9,RMS!B:E,4,FALSE)</f>
        <v>190223.91915812</v>
      </c>
      <c r="K9" s="22">
        <f t="shared" si="1"/>
        <v>-0.11776495698723011</v>
      </c>
      <c r="L9" s="22">
        <f t="shared" si="2"/>
        <v>-1.5812000492587686E-4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105443.47900000001</v>
      </c>
      <c r="F10" s="25">
        <f>VLOOKUP(C10,RA!B14:I49,8,0)</f>
        <v>17903.9984</v>
      </c>
      <c r="G10" s="16">
        <f t="shared" si="0"/>
        <v>87539.48060000001</v>
      </c>
      <c r="H10" s="27">
        <f>RA!J14</f>
        <v>16.979711376935899</v>
      </c>
      <c r="I10" s="20">
        <f>VLOOKUP(B10,RMS!B:D,3,FALSE)</f>
        <v>105443.477917949</v>
      </c>
      <c r="J10" s="21">
        <f>VLOOKUP(B10,RMS!B:E,4,FALSE)</f>
        <v>87539.4805196581</v>
      </c>
      <c r="K10" s="22">
        <f t="shared" si="1"/>
        <v>1.0820510069606826E-3</v>
      </c>
      <c r="L10" s="22">
        <f t="shared" si="2"/>
        <v>8.0341909779235721E-5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77626.123399999997</v>
      </c>
      <c r="F11" s="25">
        <f>VLOOKUP(C11,RA!B15:I50,8,0)</f>
        <v>114.246</v>
      </c>
      <c r="G11" s="16">
        <f t="shared" si="0"/>
        <v>77511.877399999998</v>
      </c>
      <c r="H11" s="27">
        <f>RA!J15</f>
        <v>0.147174681661354</v>
      </c>
      <c r="I11" s="20">
        <f>VLOOKUP(B11,RMS!B:D,3,FALSE)</f>
        <v>77626.144943589694</v>
      </c>
      <c r="J11" s="21">
        <f>VLOOKUP(B11,RMS!B:E,4,FALSE)</f>
        <v>77511.876175213707</v>
      </c>
      <c r="K11" s="22">
        <f t="shared" si="1"/>
        <v>-2.1543589697103016E-2</v>
      </c>
      <c r="L11" s="22">
        <f t="shared" si="2"/>
        <v>1.2247862905496731E-3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496854.13949999999</v>
      </c>
      <c r="F12" s="25">
        <f>VLOOKUP(C12,RA!B16:I51,8,0)</f>
        <v>28505.9643</v>
      </c>
      <c r="G12" s="16">
        <f t="shared" si="0"/>
        <v>468348.1752</v>
      </c>
      <c r="H12" s="27">
        <f>RA!J16</f>
        <v>5.7372902897994296</v>
      </c>
      <c r="I12" s="20">
        <f>VLOOKUP(B12,RMS!B:D,3,FALSE)</f>
        <v>496854.04749999999</v>
      </c>
      <c r="J12" s="21">
        <f>VLOOKUP(B12,RMS!B:E,4,FALSE)</f>
        <v>468348.1752</v>
      </c>
      <c r="K12" s="22">
        <f t="shared" si="1"/>
        <v>9.2000000004190952E-2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617491.41220000002</v>
      </c>
      <c r="F13" s="25">
        <f>VLOOKUP(C13,RA!B17:I52,8,0)</f>
        <v>47857.709799999997</v>
      </c>
      <c r="G13" s="16">
        <f t="shared" si="0"/>
        <v>569633.70240000007</v>
      </c>
      <c r="H13" s="27">
        <f>RA!J17</f>
        <v>7.7503441917503597</v>
      </c>
      <c r="I13" s="20">
        <f>VLOOKUP(B13,RMS!B:D,3,FALSE)</f>
        <v>617491.45393846196</v>
      </c>
      <c r="J13" s="21">
        <f>VLOOKUP(B13,RMS!B:E,4,FALSE)</f>
        <v>569633.70240769198</v>
      </c>
      <c r="K13" s="22">
        <f t="shared" si="1"/>
        <v>-4.1738461935892701E-2</v>
      </c>
      <c r="L13" s="22">
        <f t="shared" si="2"/>
        <v>-7.691909559071064E-6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1344857.2885</v>
      </c>
      <c r="F14" s="25">
        <f>VLOOKUP(C14,RA!B18:I53,8,0)</f>
        <v>231587.715</v>
      </c>
      <c r="G14" s="16">
        <f t="shared" si="0"/>
        <v>1113269.5734999999</v>
      </c>
      <c r="H14" s="27">
        <f>RA!J18</f>
        <v>17.2202446296963</v>
      </c>
      <c r="I14" s="20">
        <f>VLOOKUP(B14,RMS!B:D,3,FALSE)</f>
        <v>1344857.32140598</v>
      </c>
      <c r="J14" s="21">
        <f>VLOOKUP(B14,RMS!B:E,4,FALSE)</f>
        <v>1113269.5650700899</v>
      </c>
      <c r="K14" s="22">
        <f t="shared" si="1"/>
        <v>-3.2905980013310909E-2</v>
      </c>
      <c r="L14" s="22">
        <f t="shared" si="2"/>
        <v>8.4299100562930107E-3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540990.92249999999</v>
      </c>
      <c r="F15" s="25">
        <f>VLOOKUP(C15,RA!B19:I54,8,0)</f>
        <v>63190.81</v>
      </c>
      <c r="G15" s="16">
        <f t="shared" si="0"/>
        <v>477800.11249999999</v>
      </c>
      <c r="H15" s="27">
        <f>RA!J19</f>
        <v>11.680567523755499</v>
      </c>
      <c r="I15" s="20">
        <f>VLOOKUP(B15,RMS!B:D,3,FALSE)</f>
        <v>540990.93016068405</v>
      </c>
      <c r="J15" s="21">
        <f>VLOOKUP(B15,RMS!B:E,4,FALSE)</f>
        <v>477800.11149743601</v>
      </c>
      <c r="K15" s="22">
        <f t="shared" si="1"/>
        <v>-7.6606840593740344E-3</v>
      </c>
      <c r="L15" s="22">
        <f t="shared" si="2"/>
        <v>1.0025639785453677E-3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748394.47019999998</v>
      </c>
      <c r="F16" s="25">
        <f>VLOOKUP(C16,RA!B20:I55,8,0)</f>
        <v>48136.162600000003</v>
      </c>
      <c r="G16" s="16">
        <f t="shared" si="0"/>
        <v>700258.30759999994</v>
      </c>
      <c r="H16" s="27">
        <f>RA!J20</f>
        <v>6.4319238739345801</v>
      </c>
      <c r="I16" s="20">
        <f>VLOOKUP(B16,RMS!B:D,3,FALSE)</f>
        <v>748394.49470000004</v>
      </c>
      <c r="J16" s="21">
        <f>VLOOKUP(B16,RMS!B:E,4,FALSE)</f>
        <v>700258.30759999994</v>
      </c>
      <c r="K16" s="22">
        <f t="shared" si="1"/>
        <v>-2.4500000057742E-2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314045.2107</v>
      </c>
      <c r="F17" s="25">
        <f>VLOOKUP(C17,RA!B21:I56,8,0)</f>
        <v>42964.340100000001</v>
      </c>
      <c r="G17" s="16">
        <f t="shared" si="0"/>
        <v>271080.87060000002</v>
      </c>
      <c r="H17" s="27">
        <f>RA!J21</f>
        <v>13.680941035283899</v>
      </c>
      <c r="I17" s="20">
        <f>VLOOKUP(B17,RMS!B:D,3,FALSE)</f>
        <v>314044.88903907401</v>
      </c>
      <c r="J17" s="21">
        <f>VLOOKUP(B17,RMS!B:E,4,FALSE)</f>
        <v>271080.87057930598</v>
      </c>
      <c r="K17" s="22">
        <f t="shared" si="1"/>
        <v>0.32166092598345131</v>
      </c>
      <c r="L17" s="22">
        <f t="shared" si="2"/>
        <v>2.0694045815616846E-5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856060.16209999996</v>
      </c>
      <c r="F18" s="25">
        <f>VLOOKUP(C18,RA!B22:I57,8,0)</f>
        <v>124626.7224</v>
      </c>
      <c r="G18" s="16">
        <f t="shared" si="0"/>
        <v>731433.43969999999</v>
      </c>
      <c r="H18" s="27">
        <f>RA!J22</f>
        <v>14.5581733524754</v>
      </c>
      <c r="I18" s="20">
        <f>VLOOKUP(B18,RMS!B:D,3,FALSE)</f>
        <v>856060.35719999997</v>
      </c>
      <c r="J18" s="21">
        <f>VLOOKUP(B18,RMS!B:E,4,FALSE)</f>
        <v>731433.44169999997</v>
      </c>
      <c r="K18" s="22">
        <f t="shared" si="1"/>
        <v>-0.19510000001173466</v>
      </c>
      <c r="L18" s="22">
        <f t="shared" si="2"/>
        <v>-1.9999999785795808E-3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1876828.5497999999</v>
      </c>
      <c r="F19" s="25">
        <f>VLOOKUP(C19,RA!B23:I58,8,0)</f>
        <v>170659.66680000001</v>
      </c>
      <c r="G19" s="16">
        <f t="shared" si="0"/>
        <v>1706168.8829999999</v>
      </c>
      <c r="H19" s="27">
        <f>RA!J23</f>
        <v>9.0929811792444202</v>
      </c>
      <c r="I19" s="20">
        <f>VLOOKUP(B19,RMS!B:D,3,FALSE)</f>
        <v>1876829.14280769</v>
      </c>
      <c r="J19" s="21">
        <f>VLOOKUP(B19,RMS!B:E,4,FALSE)</f>
        <v>1706168.9168017099</v>
      </c>
      <c r="K19" s="22">
        <f t="shared" si="1"/>
        <v>-0.59300769004039466</v>
      </c>
      <c r="L19" s="22">
        <f t="shared" si="2"/>
        <v>-3.3801710000261664E-2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220269.17679999999</v>
      </c>
      <c r="F20" s="25">
        <f>VLOOKUP(C20,RA!B24:I59,8,0)</f>
        <v>29361.589499999998</v>
      </c>
      <c r="G20" s="16">
        <f t="shared" si="0"/>
        <v>190907.58729999998</v>
      </c>
      <c r="H20" s="27">
        <f>RA!J24</f>
        <v>13.329867540504701</v>
      </c>
      <c r="I20" s="20">
        <f>VLOOKUP(B20,RMS!B:D,3,FALSE)</f>
        <v>220269.15739497001</v>
      </c>
      <c r="J20" s="21">
        <f>VLOOKUP(B20,RMS!B:E,4,FALSE)</f>
        <v>190907.58510103801</v>
      </c>
      <c r="K20" s="22">
        <f t="shared" si="1"/>
        <v>1.9405029976041988E-2</v>
      </c>
      <c r="L20" s="22">
        <f t="shared" si="2"/>
        <v>2.1989619708620012E-3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195576.80979999999</v>
      </c>
      <c r="F21" s="25">
        <f>VLOOKUP(C21,RA!B25:I60,8,0)</f>
        <v>17740.107400000001</v>
      </c>
      <c r="G21" s="16">
        <f t="shared" si="0"/>
        <v>177836.70239999998</v>
      </c>
      <c r="H21" s="27">
        <f>RA!J25</f>
        <v>9.0706599714666201</v>
      </c>
      <c r="I21" s="20">
        <f>VLOOKUP(B21,RMS!B:D,3,FALSE)</f>
        <v>195576.80927407899</v>
      </c>
      <c r="J21" s="21">
        <f>VLOOKUP(B21,RMS!B:E,4,FALSE)</f>
        <v>177836.739865846</v>
      </c>
      <c r="K21" s="22">
        <f t="shared" si="1"/>
        <v>5.2592100109905005E-4</v>
      </c>
      <c r="L21" s="22">
        <f t="shared" si="2"/>
        <v>-3.7465846020495519E-2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421283.01380000002</v>
      </c>
      <c r="F22" s="25">
        <f>VLOOKUP(C22,RA!B26:I61,8,0)</f>
        <v>98390.593999999997</v>
      </c>
      <c r="G22" s="16">
        <f t="shared" si="0"/>
        <v>322892.41980000003</v>
      </c>
      <c r="H22" s="27">
        <f>RA!J26</f>
        <v>23.354987212161799</v>
      </c>
      <c r="I22" s="20">
        <f>VLOOKUP(B22,RMS!B:D,3,FALSE)</f>
        <v>421283.00823878701</v>
      </c>
      <c r="J22" s="21">
        <f>VLOOKUP(B22,RMS!B:E,4,FALSE)</f>
        <v>322892.433276086</v>
      </c>
      <c r="K22" s="22">
        <f t="shared" si="1"/>
        <v>5.5612130090594292E-3</v>
      </c>
      <c r="L22" s="22">
        <f t="shared" si="2"/>
        <v>-1.3476085965521634E-2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241173.57519999999</v>
      </c>
      <c r="F23" s="25">
        <f>VLOOKUP(C23,RA!B27:I62,8,0)</f>
        <v>73382.688500000004</v>
      </c>
      <c r="G23" s="16">
        <f t="shared" si="0"/>
        <v>167790.88669999997</v>
      </c>
      <c r="H23" s="27">
        <f>RA!J27</f>
        <v>30.427333690743399</v>
      </c>
      <c r="I23" s="20">
        <f>VLOOKUP(B23,RMS!B:D,3,FALSE)</f>
        <v>241173.57091645099</v>
      </c>
      <c r="J23" s="21">
        <f>VLOOKUP(B23,RMS!B:E,4,FALSE)</f>
        <v>167790.88842001601</v>
      </c>
      <c r="K23" s="22">
        <f t="shared" si="1"/>
        <v>4.2835490021388978E-3</v>
      </c>
      <c r="L23" s="22">
        <f t="shared" si="2"/>
        <v>-1.7200160364154726E-3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725472.56649999996</v>
      </c>
      <c r="F24" s="25">
        <f>VLOOKUP(C24,RA!B28:I63,8,0)</f>
        <v>61098.076099999998</v>
      </c>
      <c r="G24" s="16">
        <f t="shared" si="0"/>
        <v>664374.49040000001</v>
      </c>
      <c r="H24" s="27">
        <f>RA!J28</f>
        <v>8.4218313581124207</v>
      </c>
      <c r="I24" s="20">
        <f>VLOOKUP(B24,RMS!B:D,3,FALSE)</f>
        <v>725472.56591504405</v>
      </c>
      <c r="J24" s="21">
        <f>VLOOKUP(B24,RMS!B:E,4,FALSE)</f>
        <v>664374.49753632501</v>
      </c>
      <c r="K24" s="22">
        <f t="shared" si="1"/>
        <v>5.8495590928941965E-4</v>
      </c>
      <c r="L24" s="22">
        <f t="shared" si="2"/>
        <v>-7.1363250026479363E-3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605664.87600000005</v>
      </c>
      <c r="F25" s="25">
        <f>VLOOKUP(C25,RA!B29:I64,8,0)</f>
        <v>108073.4482</v>
      </c>
      <c r="G25" s="16">
        <f t="shared" si="0"/>
        <v>497591.42780000006</v>
      </c>
      <c r="H25" s="27">
        <f>RA!J29</f>
        <v>17.843770124784299</v>
      </c>
      <c r="I25" s="20">
        <f>VLOOKUP(B25,RMS!B:D,3,FALSE)</f>
        <v>605664.873644248</v>
      </c>
      <c r="J25" s="21">
        <f>VLOOKUP(B25,RMS!B:E,4,FALSE)</f>
        <v>497591.42234321899</v>
      </c>
      <c r="K25" s="22">
        <f t="shared" si="1"/>
        <v>2.3557520471513271E-3</v>
      </c>
      <c r="L25" s="22">
        <f t="shared" si="2"/>
        <v>5.4567810730077326E-3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851569.44530000002</v>
      </c>
      <c r="F26" s="25">
        <f>VLOOKUP(C26,RA!B30:I65,8,0)</f>
        <v>141961.41149999999</v>
      </c>
      <c r="G26" s="16">
        <f t="shared" si="0"/>
        <v>709608.03380000009</v>
      </c>
      <c r="H26" s="27">
        <f>RA!J30</f>
        <v>16.670561899973801</v>
      </c>
      <c r="I26" s="20">
        <f>VLOOKUP(B26,RMS!B:D,3,FALSE)</f>
        <v>851569.41989557503</v>
      </c>
      <c r="J26" s="21">
        <f>VLOOKUP(B26,RMS!B:E,4,FALSE)</f>
        <v>709608.01787367603</v>
      </c>
      <c r="K26" s="22">
        <f t="shared" si="1"/>
        <v>2.5404424988664687E-2</v>
      </c>
      <c r="L26" s="22">
        <f t="shared" si="2"/>
        <v>1.5926324063912034E-2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508551.66039999999</v>
      </c>
      <c r="F27" s="25">
        <f>VLOOKUP(C27,RA!B31:I66,8,0)</f>
        <v>38021.004300000001</v>
      </c>
      <c r="G27" s="16">
        <f t="shared" si="0"/>
        <v>470530.65610000002</v>
      </c>
      <c r="H27" s="27">
        <f>RA!J31</f>
        <v>7.4763307763255904</v>
      </c>
      <c r="I27" s="20">
        <f>VLOOKUP(B27,RMS!B:D,3,FALSE)</f>
        <v>508551.65997522097</v>
      </c>
      <c r="J27" s="21">
        <f>VLOOKUP(B27,RMS!B:E,4,FALSE)</f>
        <v>470530.68271769898</v>
      </c>
      <c r="K27" s="22">
        <f t="shared" si="1"/>
        <v>4.247790202498436E-4</v>
      </c>
      <c r="L27" s="22">
        <f t="shared" si="2"/>
        <v>-2.6617698953486979E-2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138991.06880000001</v>
      </c>
      <c r="F28" s="25">
        <f>VLOOKUP(C28,RA!B32:I67,8,0)</f>
        <v>41437.4015</v>
      </c>
      <c r="G28" s="16">
        <f t="shared" si="0"/>
        <v>97553.667300000001</v>
      </c>
      <c r="H28" s="27">
        <f>RA!J32</f>
        <v>29.812995797324199</v>
      </c>
      <c r="I28" s="20">
        <f>VLOOKUP(B28,RMS!B:D,3,FALSE)</f>
        <v>138991.00713277399</v>
      </c>
      <c r="J28" s="21">
        <f>VLOOKUP(B28,RMS!B:E,4,FALSE)</f>
        <v>97553.6459266944</v>
      </c>
      <c r="K28" s="22">
        <f t="shared" si="1"/>
        <v>6.1667226022109389E-2</v>
      </c>
      <c r="L28" s="22">
        <f t="shared" si="2"/>
        <v>2.1373305600718595E-2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3.8462000000000001</v>
      </c>
      <c r="F29" s="25">
        <f>VLOOKUP(C29,RA!B33:I68,8,0)</f>
        <v>0.74890000000000001</v>
      </c>
      <c r="G29" s="16">
        <f t="shared" si="0"/>
        <v>3.0973000000000002</v>
      </c>
      <c r="H29" s="27">
        <f>RA!J33</f>
        <v>19.471166346003798</v>
      </c>
      <c r="I29" s="20">
        <f>VLOOKUP(B29,RMS!B:D,3,FALSE)</f>
        <v>3.8462000000000001</v>
      </c>
      <c r="J29" s="21">
        <f>VLOOKUP(B29,RMS!B:E,4,FALSE)</f>
        <v>3.0973000000000002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82081.335000000006</v>
      </c>
      <c r="F31" s="25">
        <f>VLOOKUP(C31,RA!B35:I70,8,0)</f>
        <v>5229.0924999999997</v>
      </c>
      <c r="G31" s="16">
        <f t="shared" si="0"/>
        <v>76852.242500000008</v>
      </c>
      <c r="H31" s="27">
        <f>RA!J35</f>
        <v>6.3706231142561203</v>
      </c>
      <c r="I31" s="20">
        <f>VLOOKUP(B31,RMS!B:D,3,FALSE)</f>
        <v>82081.334400000007</v>
      </c>
      <c r="J31" s="21">
        <f>VLOOKUP(B31,RMS!B:E,4,FALSE)</f>
        <v>76852.240099999995</v>
      </c>
      <c r="K31" s="22">
        <f t="shared" si="1"/>
        <v>5.9999999939464033E-4</v>
      </c>
      <c r="L31" s="22">
        <f t="shared" si="2"/>
        <v>2.4000000121304765E-3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198768.8034</v>
      </c>
      <c r="F35" s="25">
        <f>VLOOKUP(C35,RA!B8:I74,8,0)</f>
        <v>9685.3860000000004</v>
      </c>
      <c r="G35" s="16">
        <f t="shared" si="0"/>
        <v>189083.41740000001</v>
      </c>
      <c r="H35" s="27">
        <f>RA!J39</f>
        <v>4.8726891918291901</v>
      </c>
      <c r="I35" s="20">
        <f>VLOOKUP(B35,RMS!B:D,3,FALSE)</f>
        <v>198768.803418803</v>
      </c>
      <c r="J35" s="21">
        <f>VLOOKUP(B35,RMS!B:E,4,FALSE)</f>
        <v>189083.41666666701</v>
      </c>
      <c r="K35" s="22">
        <f t="shared" si="1"/>
        <v>-1.8802995327860117E-5</v>
      </c>
      <c r="L35" s="22">
        <f t="shared" si="2"/>
        <v>7.3333299951627851E-4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358748.56809999997</v>
      </c>
      <c r="F36" s="25">
        <f>VLOOKUP(C36,RA!B8:I75,8,0)</f>
        <v>25088.900099999999</v>
      </c>
      <c r="G36" s="16">
        <f t="shared" si="0"/>
        <v>333659.66799999995</v>
      </c>
      <c r="H36" s="27">
        <f>RA!J40</f>
        <v>6.9934495440289997</v>
      </c>
      <c r="I36" s="20">
        <f>VLOOKUP(B36,RMS!B:D,3,FALSE)</f>
        <v>358748.55998290598</v>
      </c>
      <c r="J36" s="21">
        <f>VLOOKUP(B36,RMS!B:E,4,FALSE)</f>
        <v>333659.66813589702</v>
      </c>
      <c r="K36" s="22">
        <f t="shared" si="1"/>
        <v>8.1170939956791699E-3</v>
      </c>
      <c r="L36" s="22">
        <f t="shared" si="2"/>
        <v>-1.3589707668870687E-4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19132.509300000002</v>
      </c>
      <c r="F39" s="25">
        <f>VLOOKUP(C39,RA!B8:I78,8,0)</f>
        <v>2453.1010999999999</v>
      </c>
      <c r="G39" s="16">
        <f t="shared" si="0"/>
        <v>16679.408200000002</v>
      </c>
      <c r="H39" s="27">
        <f>RA!J43</f>
        <v>12.821638090096201</v>
      </c>
      <c r="I39" s="20">
        <f>VLOOKUP(B39,RMS!B:D,3,FALSE)</f>
        <v>19132.509265562399</v>
      </c>
      <c r="J39" s="21">
        <f>VLOOKUP(B39,RMS!B:E,4,FALSE)</f>
        <v>16679.408592390901</v>
      </c>
      <c r="K39" s="22">
        <f t="shared" si="1"/>
        <v>3.4437602153047919E-5</v>
      </c>
      <c r="L39" s="22">
        <f t="shared" si="2"/>
        <v>-3.9239089892362244E-4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3" t="s">
        <v>4</v>
      </c>
      <c r="C6" s="6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5" t="s">
        <v>5</v>
      </c>
      <c r="B7" s="66"/>
      <c r="C7" s="67"/>
      <c r="D7" s="44">
        <v>12688836.783199999</v>
      </c>
      <c r="E7" s="44">
        <v>15851756</v>
      </c>
      <c r="F7" s="45">
        <v>80.046884289664803</v>
      </c>
      <c r="G7" s="44">
        <v>11539371.453199999</v>
      </c>
      <c r="H7" s="45">
        <v>9.9612473232347796</v>
      </c>
      <c r="I7" s="44">
        <v>1584399.1129999999</v>
      </c>
      <c r="J7" s="45">
        <v>12.486559170638399</v>
      </c>
      <c r="K7" s="44">
        <v>1736982.4197</v>
      </c>
      <c r="L7" s="45">
        <v>15.0526605954635</v>
      </c>
      <c r="M7" s="45">
        <v>-8.7843898112885996E-2</v>
      </c>
      <c r="N7" s="44">
        <v>230044175.18349999</v>
      </c>
      <c r="O7" s="44">
        <v>1845246233.1129</v>
      </c>
      <c r="P7" s="44">
        <v>783784</v>
      </c>
      <c r="Q7" s="44">
        <v>818342</v>
      </c>
      <c r="R7" s="45">
        <v>-4.2229287999393899</v>
      </c>
      <c r="S7" s="44">
        <v>16.189201084992799</v>
      </c>
      <c r="T7" s="44">
        <v>16.237140587676102</v>
      </c>
      <c r="U7" s="46">
        <v>-0.296120249736672</v>
      </c>
    </row>
    <row r="8" spans="1:23" ht="12" thickBot="1">
      <c r="A8" s="68">
        <v>41709</v>
      </c>
      <c r="B8" s="71" t="s">
        <v>6</v>
      </c>
      <c r="C8" s="72"/>
      <c r="D8" s="47">
        <v>562673.77040000004</v>
      </c>
      <c r="E8" s="47">
        <v>599398</v>
      </c>
      <c r="F8" s="48">
        <v>93.873147791617598</v>
      </c>
      <c r="G8" s="47">
        <v>505218.00290000002</v>
      </c>
      <c r="H8" s="48">
        <v>11.3724703336378</v>
      </c>
      <c r="I8" s="47">
        <v>29367.4447</v>
      </c>
      <c r="J8" s="48">
        <v>5.2192666950021396</v>
      </c>
      <c r="K8" s="47">
        <v>129400.3808</v>
      </c>
      <c r="L8" s="48">
        <v>25.612781028631101</v>
      </c>
      <c r="M8" s="48">
        <v>-0.77304978147328596</v>
      </c>
      <c r="N8" s="47">
        <v>9155833.5546000004</v>
      </c>
      <c r="O8" s="47">
        <v>76461900.9322</v>
      </c>
      <c r="P8" s="47">
        <v>29749</v>
      </c>
      <c r="Q8" s="47">
        <v>33180</v>
      </c>
      <c r="R8" s="48">
        <v>-10.3405666063894</v>
      </c>
      <c r="S8" s="47">
        <v>18.914039813102999</v>
      </c>
      <c r="T8" s="47">
        <v>18.482764846292898</v>
      </c>
      <c r="U8" s="49">
        <v>2.2801843026218198</v>
      </c>
    </row>
    <row r="9" spans="1:23" ht="12" thickBot="1">
      <c r="A9" s="69"/>
      <c r="B9" s="71" t="s">
        <v>7</v>
      </c>
      <c r="C9" s="72"/>
      <c r="D9" s="47">
        <v>85373.222899999993</v>
      </c>
      <c r="E9" s="47">
        <v>87757</v>
      </c>
      <c r="F9" s="48">
        <v>97.283661588249402</v>
      </c>
      <c r="G9" s="47">
        <v>78334.556599999996</v>
      </c>
      <c r="H9" s="48">
        <v>8.9853911294112105</v>
      </c>
      <c r="I9" s="47">
        <v>18400.636600000002</v>
      </c>
      <c r="J9" s="48">
        <v>21.5531708596186</v>
      </c>
      <c r="K9" s="47">
        <v>15423.242700000001</v>
      </c>
      <c r="L9" s="48">
        <v>19.688938534184501</v>
      </c>
      <c r="M9" s="48">
        <v>0.193045908562406</v>
      </c>
      <c r="N9" s="47">
        <v>1574817.8067000001</v>
      </c>
      <c r="O9" s="47">
        <v>12835962.884500001</v>
      </c>
      <c r="P9" s="47">
        <v>5696</v>
      </c>
      <c r="Q9" s="47">
        <v>5896</v>
      </c>
      <c r="R9" s="48">
        <v>-3.3921302578019001</v>
      </c>
      <c r="S9" s="47">
        <v>14.9882764922753</v>
      </c>
      <c r="T9" s="47">
        <v>14.5002387720488</v>
      </c>
      <c r="U9" s="49">
        <v>3.2561296856110298</v>
      </c>
    </row>
    <row r="10" spans="1:23" ht="12" thickBot="1">
      <c r="A10" s="69"/>
      <c r="B10" s="71" t="s">
        <v>8</v>
      </c>
      <c r="C10" s="72"/>
      <c r="D10" s="47">
        <v>102313.3811</v>
      </c>
      <c r="E10" s="47">
        <v>121417</v>
      </c>
      <c r="F10" s="48">
        <v>84.266108617409401</v>
      </c>
      <c r="G10" s="47">
        <v>96914.866999999998</v>
      </c>
      <c r="H10" s="48">
        <v>5.5703673410602699</v>
      </c>
      <c r="I10" s="47">
        <v>26273.3334</v>
      </c>
      <c r="J10" s="48">
        <v>25.679273930279699</v>
      </c>
      <c r="K10" s="47">
        <v>23729.309600000001</v>
      </c>
      <c r="L10" s="48">
        <v>24.484695005566099</v>
      </c>
      <c r="M10" s="48">
        <v>0.10721019038834601</v>
      </c>
      <c r="N10" s="47">
        <v>1777600.8399</v>
      </c>
      <c r="O10" s="47">
        <v>18202101.671399999</v>
      </c>
      <c r="P10" s="47">
        <v>76038</v>
      </c>
      <c r="Q10" s="47">
        <v>80401</v>
      </c>
      <c r="R10" s="48">
        <v>-5.4265494210270999</v>
      </c>
      <c r="S10" s="47">
        <v>1.3455559207238501</v>
      </c>
      <c r="T10" s="47">
        <v>1.32214149326501</v>
      </c>
      <c r="U10" s="49">
        <v>1.74013038761284</v>
      </c>
    </row>
    <row r="11" spans="1:23" ht="12" thickBot="1">
      <c r="A11" s="69"/>
      <c r="B11" s="71" t="s">
        <v>9</v>
      </c>
      <c r="C11" s="72"/>
      <c r="D11" s="47">
        <v>47673.936399999999</v>
      </c>
      <c r="E11" s="47">
        <v>43007</v>
      </c>
      <c r="F11" s="48">
        <v>110.85157392982499</v>
      </c>
      <c r="G11" s="47">
        <v>40824.881999999998</v>
      </c>
      <c r="H11" s="48">
        <v>16.776666739661401</v>
      </c>
      <c r="I11" s="47">
        <v>12248.033799999999</v>
      </c>
      <c r="J11" s="48">
        <v>25.691257581994002</v>
      </c>
      <c r="K11" s="47">
        <v>9661.5815000000002</v>
      </c>
      <c r="L11" s="48">
        <v>23.6659140864143</v>
      </c>
      <c r="M11" s="48">
        <v>0.267704857636403</v>
      </c>
      <c r="N11" s="47">
        <v>915177.97439999995</v>
      </c>
      <c r="O11" s="47">
        <v>8125525.0670999996</v>
      </c>
      <c r="P11" s="47">
        <v>3912</v>
      </c>
      <c r="Q11" s="47">
        <v>4150</v>
      </c>
      <c r="R11" s="48">
        <v>-5.7349397590361404</v>
      </c>
      <c r="S11" s="47">
        <v>12.186589059304699</v>
      </c>
      <c r="T11" s="47">
        <v>16.3282011807229</v>
      </c>
      <c r="U11" s="49">
        <v>-33.984998601852297</v>
      </c>
    </row>
    <row r="12" spans="1:23" ht="12" thickBot="1">
      <c r="A12" s="69"/>
      <c r="B12" s="71" t="s">
        <v>10</v>
      </c>
      <c r="C12" s="72"/>
      <c r="D12" s="47">
        <v>106758.65029999999</v>
      </c>
      <c r="E12" s="47">
        <v>168068</v>
      </c>
      <c r="F12" s="48">
        <v>63.521104731418198</v>
      </c>
      <c r="G12" s="47">
        <v>144600.69099999999</v>
      </c>
      <c r="H12" s="48">
        <v>-26.170027569232001</v>
      </c>
      <c r="I12" s="47">
        <v>22697.888900000002</v>
      </c>
      <c r="J12" s="48">
        <v>21.2609365482021</v>
      </c>
      <c r="K12" s="47">
        <v>15467.8573</v>
      </c>
      <c r="L12" s="48">
        <v>10.696945632161601</v>
      </c>
      <c r="M12" s="48">
        <v>0.467422957153865</v>
      </c>
      <c r="N12" s="47">
        <v>3439701.6823</v>
      </c>
      <c r="O12" s="47">
        <v>22970036.688499998</v>
      </c>
      <c r="P12" s="47">
        <v>1067</v>
      </c>
      <c r="Q12" s="47">
        <v>1146</v>
      </c>
      <c r="R12" s="48">
        <v>-6.8935427574170998</v>
      </c>
      <c r="S12" s="47">
        <v>100.054967478913</v>
      </c>
      <c r="T12" s="47">
        <v>83.1068897033159</v>
      </c>
      <c r="U12" s="49">
        <v>16.938766962438802</v>
      </c>
    </row>
    <row r="13" spans="1:23" ht="12" thickBot="1">
      <c r="A13" s="69"/>
      <c r="B13" s="71" t="s">
        <v>11</v>
      </c>
      <c r="C13" s="72"/>
      <c r="D13" s="47">
        <v>238164.80960000001</v>
      </c>
      <c r="E13" s="47">
        <v>294691</v>
      </c>
      <c r="F13" s="48">
        <v>80.818487704069696</v>
      </c>
      <c r="G13" s="47">
        <v>211300.75260000001</v>
      </c>
      <c r="H13" s="48">
        <v>12.713658929012301</v>
      </c>
      <c r="I13" s="47">
        <v>47940.890599999999</v>
      </c>
      <c r="J13" s="48">
        <v>20.129292266358402</v>
      </c>
      <c r="K13" s="47">
        <v>63275.337699999996</v>
      </c>
      <c r="L13" s="48">
        <v>29.945628172835999</v>
      </c>
      <c r="M13" s="48">
        <v>-0.24234476902681201</v>
      </c>
      <c r="N13" s="47">
        <v>7405775.3985000001</v>
      </c>
      <c r="O13" s="47">
        <v>38485061.517300002</v>
      </c>
      <c r="P13" s="47">
        <v>9925</v>
      </c>
      <c r="Q13" s="47">
        <v>10641</v>
      </c>
      <c r="R13" s="48">
        <v>-6.7286909125082301</v>
      </c>
      <c r="S13" s="47">
        <v>23.996454367758201</v>
      </c>
      <c r="T13" s="47">
        <v>23.634715299313999</v>
      </c>
      <c r="U13" s="49">
        <v>1.50746882393695</v>
      </c>
    </row>
    <row r="14" spans="1:23" ht="12" thickBot="1">
      <c r="A14" s="69"/>
      <c r="B14" s="71" t="s">
        <v>12</v>
      </c>
      <c r="C14" s="72"/>
      <c r="D14" s="47">
        <v>105443.47900000001</v>
      </c>
      <c r="E14" s="47">
        <v>133219</v>
      </c>
      <c r="F14" s="48">
        <v>79.1504807872751</v>
      </c>
      <c r="G14" s="47">
        <v>128453.18210000001</v>
      </c>
      <c r="H14" s="48">
        <v>-17.912910154368198</v>
      </c>
      <c r="I14" s="47">
        <v>17903.9984</v>
      </c>
      <c r="J14" s="48">
        <v>16.979711376935899</v>
      </c>
      <c r="K14" s="47">
        <v>17286.3495</v>
      </c>
      <c r="L14" s="48">
        <v>13.457315122441001</v>
      </c>
      <c r="M14" s="48">
        <v>3.5730441525551999E-2</v>
      </c>
      <c r="N14" s="47">
        <v>1662966.5601999999</v>
      </c>
      <c r="O14" s="47">
        <v>15855704.8665</v>
      </c>
      <c r="P14" s="47">
        <v>2216</v>
      </c>
      <c r="Q14" s="47">
        <v>1943</v>
      </c>
      <c r="R14" s="48">
        <v>14.0504374678333</v>
      </c>
      <c r="S14" s="47">
        <v>47.582797382671501</v>
      </c>
      <c r="T14" s="47">
        <v>54.878467421513101</v>
      </c>
      <c r="U14" s="49">
        <v>-15.3325790835042</v>
      </c>
    </row>
    <row r="15" spans="1:23" ht="12" thickBot="1">
      <c r="A15" s="69"/>
      <c r="B15" s="71" t="s">
        <v>13</v>
      </c>
      <c r="C15" s="72"/>
      <c r="D15" s="47">
        <v>77626.123399999997</v>
      </c>
      <c r="E15" s="47">
        <v>81207</v>
      </c>
      <c r="F15" s="48">
        <v>95.590433583311807</v>
      </c>
      <c r="G15" s="47">
        <v>69250.634999999995</v>
      </c>
      <c r="H15" s="48">
        <v>12.094457184399801</v>
      </c>
      <c r="I15" s="47">
        <v>114.246</v>
      </c>
      <c r="J15" s="48">
        <v>0.147174681661354</v>
      </c>
      <c r="K15" s="47">
        <v>16536.6705</v>
      </c>
      <c r="L15" s="48">
        <v>23.879449625263401</v>
      </c>
      <c r="M15" s="48">
        <v>-0.99309135415136895</v>
      </c>
      <c r="N15" s="47">
        <v>1667376.2596</v>
      </c>
      <c r="O15" s="47">
        <v>11528305.643200001</v>
      </c>
      <c r="P15" s="47">
        <v>3138</v>
      </c>
      <c r="Q15" s="47">
        <v>3462</v>
      </c>
      <c r="R15" s="48">
        <v>-9.3587521663778208</v>
      </c>
      <c r="S15" s="47">
        <v>24.737451688973898</v>
      </c>
      <c r="T15" s="47">
        <v>24.160341074523402</v>
      </c>
      <c r="U15" s="49">
        <v>2.3329428661712202</v>
      </c>
    </row>
    <row r="16" spans="1:23" ht="12" thickBot="1">
      <c r="A16" s="69"/>
      <c r="B16" s="71" t="s">
        <v>14</v>
      </c>
      <c r="C16" s="72"/>
      <c r="D16" s="47">
        <v>496854.13949999999</v>
      </c>
      <c r="E16" s="47">
        <v>666624</v>
      </c>
      <c r="F16" s="48">
        <v>74.532891030025894</v>
      </c>
      <c r="G16" s="47">
        <v>506226.4706</v>
      </c>
      <c r="H16" s="48">
        <v>-1.8514107112754401</v>
      </c>
      <c r="I16" s="47">
        <v>28505.9643</v>
      </c>
      <c r="J16" s="48">
        <v>5.7372902897994296</v>
      </c>
      <c r="K16" s="47">
        <v>55062.071100000001</v>
      </c>
      <c r="L16" s="48">
        <v>10.8769640265429</v>
      </c>
      <c r="M16" s="48">
        <v>-0.48229400510145398</v>
      </c>
      <c r="N16" s="47">
        <v>9935454.3021000009</v>
      </c>
      <c r="O16" s="47">
        <v>89962855.255999997</v>
      </c>
      <c r="P16" s="47">
        <v>31993</v>
      </c>
      <c r="Q16" s="47">
        <v>34569</v>
      </c>
      <c r="R16" s="48">
        <v>-7.4517631403858902</v>
      </c>
      <c r="S16" s="47">
        <v>15.5300890663583</v>
      </c>
      <c r="T16" s="47">
        <v>15.520813590210899</v>
      </c>
      <c r="U16" s="49">
        <v>5.9725839998373997E-2</v>
      </c>
    </row>
    <row r="17" spans="1:21" ht="12" thickBot="1">
      <c r="A17" s="69"/>
      <c r="B17" s="71" t="s">
        <v>15</v>
      </c>
      <c r="C17" s="72"/>
      <c r="D17" s="47">
        <v>617491.41220000002</v>
      </c>
      <c r="E17" s="47">
        <v>432709</v>
      </c>
      <c r="F17" s="48">
        <v>142.703621186525</v>
      </c>
      <c r="G17" s="47">
        <v>330609.19390000001</v>
      </c>
      <c r="H17" s="48">
        <v>86.773817423472494</v>
      </c>
      <c r="I17" s="47">
        <v>47857.709799999997</v>
      </c>
      <c r="J17" s="48">
        <v>7.7503441917503597</v>
      </c>
      <c r="K17" s="47">
        <v>52511.6973</v>
      </c>
      <c r="L17" s="48">
        <v>15.883314278272399</v>
      </c>
      <c r="M17" s="48">
        <v>-8.8627634209035994E-2</v>
      </c>
      <c r="N17" s="47">
        <v>7490214.4057</v>
      </c>
      <c r="O17" s="47">
        <v>111646875.8977</v>
      </c>
      <c r="P17" s="47">
        <v>10122</v>
      </c>
      <c r="Q17" s="47">
        <v>10010</v>
      </c>
      <c r="R17" s="48">
        <v>1.1188811188811201</v>
      </c>
      <c r="S17" s="47">
        <v>61.004881663702797</v>
      </c>
      <c r="T17" s="47">
        <v>68.008032947052996</v>
      </c>
      <c r="U17" s="49">
        <v>-11.479657188675301</v>
      </c>
    </row>
    <row r="18" spans="1:21" ht="12" thickBot="1">
      <c r="A18" s="69"/>
      <c r="B18" s="71" t="s">
        <v>16</v>
      </c>
      <c r="C18" s="72"/>
      <c r="D18" s="47">
        <v>1344857.2885</v>
      </c>
      <c r="E18" s="47">
        <v>1885818</v>
      </c>
      <c r="F18" s="48">
        <v>71.314267256967497</v>
      </c>
      <c r="G18" s="47">
        <v>1173384.3381000001</v>
      </c>
      <c r="H18" s="48">
        <v>14.613536659067501</v>
      </c>
      <c r="I18" s="47">
        <v>231587.715</v>
      </c>
      <c r="J18" s="48">
        <v>17.2202446296963</v>
      </c>
      <c r="K18" s="47">
        <v>198859.3175</v>
      </c>
      <c r="L18" s="48">
        <v>16.947500579563101</v>
      </c>
      <c r="M18" s="48">
        <v>0.16458065888715501</v>
      </c>
      <c r="N18" s="47">
        <v>25129006.312899999</v>
      </c>
      <c r="O18" s="47">
        <v>266943086.4675</v>
      </c>
      <c r="P18" s="47">
        <v>70380</v>
      </c>
      <c r="Q18" s="47">
        <v>73686</v>
      </c>
      <c r="R18" s="48">
        <v>-4.4866053252992399</v>
      </c>
      <c r="S18" s="47">
        <v>19.108515039783999</v>
      </c>
      <c r="T18" s="47">
        <v>18.915360832451199</v>
      </c>
      <c r="U18" s="49">
        <v>1.01082793158272</v>
      </c>
    </row>
    <row r="19" spans="1:21" ht="12" thickBot="1">
      <c r="A19" s="69"/>
      <c r="B19" s="71" t="s">
        <v>17</v>
      </c>
      <c r="C19" s="72"/>
      <c r="D19" s="47">
        <v>540990.92249999999</v>
      </c>
      <c r="E19" s="47">
        <v>741232</v>
      </c>
      <c r="F19" s="48">
        <v>72.985370639691794</v>
      </c>
      <c r="G19" s="47">
        <v>564406.5736</v>
      </c>
      <c r="H19" s="48">
        <v>-4.1487204783328604</v>
      </c>
      <c r="I19" s="47">
        <v>63190.81</v>
      </c>
      <c r="J19" s="48">
        <v>11.680567523755499</v>
      </c>
      <c r="K19" s="47">
        <v>69860.173999999999</v>
      </c>
      <c r="L19" s="48">
        <v>12.3776329454147</v>
      </c>
      <c r="M19" s="48">
        <v>-9.5467325918769996E-2</v>
      </c>
      <c r="N19" s="47">
        <v>8983028.4609999992</v>
      </c>
      <c r="O19" s="47">
        <v>78306678.352200001</v>
      </c>
      <c r="P19" s="47">
        <v>13570</v>
      </c>
      <c r="Q19" s="47">
        <v>14561</v>
      </c>
      <c r="R19" s="48">
        <v>-6.8058512464803202</v>
      </c>
      <c r="S19" s="47">
        <v>39.866685519528403</v>
      </c>
      <c r="T19" s="47">
        <v>38.865801023281399</v>
      </c>
      <c r="U19" s="49">
        <v>2.5105786528371499</v>
      </c>
    </row>
    <row r="20" spans="1:21" ht="12" thickBot="1">
      <c r="A20" s="69"/>
      <c r="B20" s="71" t="s">
        <v>18</v>
      </c>
      <c r="C20" s="72"/>
      <c r="D20" s="47">
        <v>748394.47019999998</v>
      </c>
      <c r="E20" s="47">
        <v>939512</v>
      </c>
      <c r="F20" s="48">
        <v>79.657787255511394</v>
      </c>
      <c r="G20" s="47">
        <v>762623.7598</v>
      </c>
      <c r="H20" s="48">
        <v>-1.86583350140201</v>
      </c>
      <c r="I20" s="47">
        <v>48136.162600000003</v>
      </c>
      <c r="J20" s="48">
        <v>6.4319238739345801</v>
      </c>
      <c r="K20" s="47">
        <v>56688.1757</v>
      </c>
      <c r="L20" s="48">
        <v>7.4333083609756203</v>
      </c>
      <c r="M20" s="48">
        <v>-0.15086061589383601</v>
      </c>
      <c r="N20" s="47">
        <v>11898104.6743</v>
      </c>
      <c r="O20" s="47">
        <v>109823204.20819999</v>
      </c>
      <c r="P20" s="47">
        <v>32157</v>
      </c>
      <c r="Q20" s="47">
        <v>33453</v>
      </c>
      <c r="R20" s="48">
        <v>-3.87409200968523</v>
      </c>
      <c r="S20" s="47">
        <v>23.273143334266301</v>
      </c>
      <c r="T20" s="47">
        <v>22.7946395330763</v>
      </c>
      <c r="U20" s="49">
        <v>2.05603426368913</v>
      </c>
    </row>
    <row r="21" spans="1:21" ht="12" thickBot="1">
      <c r="A21" s="69"/>
      <c r="B21" s="71" t="s">
        <v>19</v>
      </c>
      <c r="C21" s="72"/>
      <c r="D21" s="47">
        <v>314045.2107</v>
      </c>
      <c r="E21" s="47">
        <v>311991</v>
      </c>
      <c r="F21" s="48">
        <v>100.65841985826501</v>
      </c>
      <c r="G21" s="47">
        <v>283752.68579999998</v>
      </c>
      <c r="H21" s="48">
        <v>10.675678651144599</v>
      </c>
      <c r="I21" s="47">
        <v>42964.340100000001</v>
      </c>
      <c r="J21" s="48">
        <v>13.680941035283899</v>
      </c>
      <c r="K21" s="47">
        <v>47994.548300000002</v>
      </c>
      <c r="L21" s="48">
        <v>16.914218156098201</v>
      </c>
      <c r="M21" s="48">
        <v>-0.104807907943161</v>
      </c>
      <c r="N21" s="47">
        <v>5486078.1723999996</v>
      </c>
      <c r="O21" s="47">
        <v>45761417.725599997</v>
      </c>
      <c r="P21" s="47">
        <v>28609</v>
      </c>
      <c r="Q21" s="47">
        <v>30400</v>
      </c>
      <c r="R21" s="48">
        <v>-5.8914473684210602</v>
      </c>
      <c r="S21" s="47">
        <v>10.9771474256353</v>
      </c>
      <c r="T21" s="47">
        <v>10.890657240131601</v>
      </c>
      <c r="U21" s="49">
        <v>0.78791130473228699</v>
      </c>
    </row>
    <row r="22" spans="1:21" ht="12" thickBot="1">
      <c r="A22" s="69"/>
      <c r="B22" s="71" t="s">
        <v>20</v>
      </c>
      <c r="C22" s="72"/>
      <c r="D22" s="47">
        <v>856060.16209999996</v>
      </c>
      <c r="E22" s="47">
        <v>800329</v>
      </c>
      <c r="F22" s="48">
        <v>106.96353151016601</v>
      </c>
      <c r="G22" s="47">
        <v>684631.7537</v>
      </c>
      <c r="H22" s="48">
        <v>25.0395059056987</v>
      </c>
      <c r="I22" s="47">
        <v>124626.7224</v>
      </c>
      <c r="J22" s="48">
        <v>14.5581733524754</v>
      </c>
      <c r="K22" s="47">
        <v>96825.264599999995</v>
      </c>
      <c r="L22" s="48">
        <v>14.1426780275266</v>
      </c>
      <c r="M22" s="48">
        <v>0.28713020217246099</v>
      </c>
      <c r="N22" s="47">
        <v>13477471.749299999</v>
      </c>
      <c r="O22" s="47">
        <v>119027242.7467</v>
      </c>
      <c r="P22" s="47">
        <v>53608</v>
      </c>
      <c r="Q22" s="47">
        <v>56823</v>
      </c>
      <c r="R22" s="48">
        <v>-5.6579202083663303</v>
      </c>
      <c r="S22" s="47">
        <v>15.9688882648112</v>
      </c>
      <c r="T22" s="47">
        <v>15.698468032310901</v>
      </c>
      <c r="U22" s="49">
        <v>1.69341927888777</v>
      </c>
    </row>
    <row r="23" spans="1:21" ht="12" thickBot="1">
      <c r="A23" s="69"/>
      <c r="B23" s="71" t="s">
        <v>21</v>
      </c>
      <c r="C23" s="72"/>
      <c r="D23" s="47">
        <v>1876828.5497999999</v>
      </c>
      <c r="E23" s="47">
        <v>2399280</v>
      </c>
      <c r="F23" s="48">
        <v>78.224656972091594</v>
      </c>
      <c r="G23" s="47">
        <v>1880270.7667</v>
      </c>
      <c r="H23" s="48">
        <v>-0.18307027694959299</v>
      </c>
      <c r="I23" s="47">
        <v>170659.66680000001</v>
      </c>
      <c r="J23" s="48">
        <v>9.0929811792444202</v>
      </c>
      <c r="K23" s="47">
        <v>259985.08360000001</v>
      </c>
      <c r="L23" s="48">
        <v>13.8270023766998</v>
      </c>
      <c r="M23" s="48">
        <v>-0.34357900677652597</v>
      </c>
      <c r="N23" s="47">
        <v>49590444.011500001</v>
      </c>
      <c r="O23" s="47">
        <v>238569772.65630001</v>
      </c>
      <c r="P23" s="47">
        <v>64201</v>
      </c>
      <c r="Q23" s="47">
        <v>71462</v>
      </c>
      <c r="R23" s="48">
        <v>-10.1606448182251</v>
      </c>
      <c r="S23" s="47">
        <v>29.233634208189901</v>
      </c>
      <c r="T23" s="47">
        <v>28.680937663373498</v>
      </c>
      <c r="U23" s="49">
        <v>1.8906186650632799</v>
      </c>
    </row>
    <row r="24" spans="1:21" ht="12" thickBot="1">
      <c r="A24" s="69"/>
      <c r="B24" s="71" t="s">
        <v>22</v>
      </c>
      <c r="C24" s="72"/>
      <c r="D24" s="47">
        <v>220269.17679999999</v>
      </c>
      <c r="E24" s="47">
        <v>216513</v>
      </c>
      <c r="F24" s="48">
        <v>101.734850470872</v>
      </c>
      <c r="G24" s="47">
        <v>188002.7887</v>
      </c>
      <c r="H24" s="48">
        <v>17.162717810259799</v>
      </c>
      <c r="I24" s="47">
        <v>29361.589499999998</v>
      </c>
      <c r="J24" s="48">
        <v>13.329867540504701</v>
      </c>
      <c r="K24" s="47">
        <v>29172.047299999998</v>
      </c>
      <c r="L24" s="48">
        <v>15.516816267311</v>
      </c>
      <c r="M24" s="48">
        <v>6.4973910830040003E-3</v>
      </c>
      <c r="N24" s="47">
        <v>3256149.3944999999</v>
      </c>
      <c r="O24" s="47">
        <v>29849758.958999999</v>
      </c>
      <c r="P24" s="47">
        <v>26247</v>
      </c>
      <c r="Q24" s="47">
        <v>26903</v>
      </c>
      <c r="R24" s="48">
        <v>-2.4383897706575501</v>
      </c>
      <c r="S24" s="47">
        <v>8.3921658399055108</v>
      </c>
      <c r="T24" s="47">
        <v>8.5249906739025398</v>
      </c>
      <c r="U24" s="49">
        <v>-1.5827241326122401</v>
      </c>
    </row>
    <row r="25" spans="1:21" ht="12" thickBot="1">
      <c r="A25" s="69"/>
      <c r="B25" s="71" t="s">
        <v>23</v>
      </c>
      <c r="C25" s="72"/>
      <c r="D25" s="47">
        <v>195576.80979999999</v>
      </c>
      <c r="E25" s="47">
        <v>151702</v>
      </c>
      <c r="F25" s="48">
        <v>128.92170821742599</v>
      </c>
      <c r="G25" s="47">
        <v>139991.08470000001</v>
      </c>
      <c r="H25" s="48">
        <v>39.706617902932798</v>
      </c>
      <c r="I25" s="47">
        <v>17740.107400000001</v>
      </c>
      <c r="J25" s="48">
        <v>9.0706599714666201</v>
      </c>
      <c r="K25" s="47">
        <v>35954.615700000002</v>
      </c>
      <c r="L25" s="48">
        <v>25.6835039010166</v>
      </c>
      <c r="M25" s="48">
        <v>-0.50659721833711602</v>
      </c>
      <c r="N25" s="47">
        <v>2744415.7067999998</v>
      </c>
      <c r="O25" s="47">
        <v>33039648.782099999</v>
      </c>
      <c r="P25" s="47">
        <v>14531</v>
      </c>
      <c r="Q25" s="47">
        <v>14244</v>
      </c>
      <c r="R25" s="48">
        <v>2.0148834597023302</v>
      </c>
      <c r="S25" s="47">
        <v>13.4592808340789</v>
      </c>
      <c r="T25" s="47">
        <v>13.4070962299916</v>
      </c>
      <c r="U25" s="49">
        <v>0.387722083598672</v>
      </c>
    </row>
    <row r="26" spans="1:21" ht="12" thickBot="1">
      <c r="A26" s="69"/>
      <c r="B26" s="71" t="s">
        <v>24</v>
      </c>
      <c r="C26" s="72"/>
      <c r="D26" s="47">
        <v>421283.01380000002</v>
      </c>
      <c r="E26" s="47">
        <v>403376</v>
      </c>
      <c r="F26" s="48">
        <v>104.439285877196</v>
      </c>
      <c r="G26" s="47">
        <v>379876.57669999998</v>
      </c>
      <c r="H26" s="48">
        <v>10.8999711063259</v>
      </c>
      <c r="I26" s="47">
        <v>98390.593999999997</v>
      </c>
      <c r="J26" s="48">
        <v>23.354987212161799</v>
      </c>
      <c r="K26" s="47">
        <v>87708.564199999993</v>
      </c>
      <c r="L26" s="48">
        <v>23.088700272579899</v>
      </c>
      <c r="M26" s="48">
        <v>0.121790042938589</v>
      </c>
      <c r="N26" s="47">
        <v>6170725.9731000001</v>
      </c>
      <c r="O26" s="47">
        <v>59358658.831600003</v>
      </c>
      <c r="P26" s="47">
        <v>34645</v>
      </c>
      <c r="Q26" s="47">
        <v>36263</v>
      </c>
      <c r="R26" s="48">
        <v>-4.4618481647960797</v>
      </c>
      <c r="S26" s="47">
        <v>12.1599946254871</v>
      </c>
      <c r="T26" s="47">
        <v>13.6426575352287</v>
      </c>
      <c r="U26" s="49">
        <v>-12.1929569494548</v>
      </c>
    </row>
    <row r="27" spans="1:21" ht="12" thickBot="1">
      <c r="A27" s="69"/>
      <c r="B27" s="71" t="s">
        <v>25</v>
      </c>
      <c r="C27" s="72"/>
      <c r="D27" s="47">
        <v>241173.57519999999</v>
      </c>
      <c r="E27" s="47">
        <v>234279</v>
      </c>
      <c r="F27" s="48">
        <v>102.94289082674899</v>
      </c>
      <c r="G27" s="47">
        <v>204754.55189999999</v>
      </c>
      <c r="H27" s="48">
        <v>17.786673342327799</v>
      </c>
      <c r="I27" s="47">
        <v>73382.688500000004</v>
      </c>
      <c r="J27" s="48">
        <v>30.427333690743399</v>
      </c>
      <c r="K27" s="47">
        <v>60348.0792</v>
      </c>
      <c r="L27" s="48">
        <v>29.473376117896201</v>
      </c>
      <c r="M27" s="48">
        <v>0.21599045856624399</v>
      </c>
      <c r="N27" s="47">
        <v>3448162.4682999998</v>
      </c>
      <c r="O27" s="47">
        <v>22170209.328499999</v>
      </c>
      <c r="P27" s="47">
        <v>33915</v>
      </c>
      <c r="Q27" s="47">
        <v>34853</v>
      </c>
      <c r="R27" s="48">
        <v>-2.69130347459329</v>
      </c>
      <c r="S27" s="47">
        <v>7.1111182426654898</v>
      </c>
      <c r="T27" s="47">
        <v>7.2087490660775302</v>
      </c>
      <c r="U27" s="49">
        <v>-1.37293207735276</v>
      </c>
    </row>
    <row r="28" spans="1:21" ht="12" thickBot="1">
      <c r="A28" s="69"/>
      <c r="B28" s="71" t="s">
        <v>26</v>
      </c>
      <c r="C28" s="72"/>
      <c r="D28" s="47">
        <v>725472.56649999996</v>
      </c>
      <c r="E28" s="47">
        <v>710444</v>
      </c>
      <c r="F28" s="48">
        <v>102.115376651784</v>
      </c>
      <c r="G28" s="47">
        <v>545437.98140000005</v>
      </c>
      <c r="H28" s="48">
        <v>33.007342949953198</v>
      </c>
      <c r="I28" s="47">
        <v>61098.076099999998</v>
      </c>
      <c r="J28" s="48">
        <v>8.4218313581124207</v>
      </c>
      <c r="K28" s="47">
        <v>44704.221599999997</v>
      </c>
      <c r="L28" s="48">
        <v>8.1960228521775598</v>
      </c>
      <c r="M28" s="48">
        <v>0.36671826313602601</v>
      </c>
      <c r="N28" s="47">
        <v>9257643.7208999991</v>
      </c>
      <c r="O28" s="47">
        <v>80695097.129999995</v>
      </c>
      <c r="P28" s="47">
        <v>41243</v>
      </c>
      <c r="Q28" s="47">
        <v>40076</v>
      </c>
      <c r="R28" s="48">
        <v>2.91196726220182</v>
      </c>
      <c r="S28" s="47">
        <v>17.590198736755301</v>
      </c>
      <c r="T28" s="47">
        <v>17.634100259506901</v>
      </c>
      <c r="U28" s="49">
        <v>-0.249579458473525</v>
      </c>
    </row>
    <row r="29" spans="1:21" ht="12" thickBot="1">
      <c r="A29" s="69"/>
      <c r="B29" s="71" t="s">
        <v>27</v>
      </c>
      <c r="C29" s="72"/>
      <c r="D29" s="47">
        <v>605664.87600000005</v>
      </c>
      <c r="E29" s="47">
        <v>560020</v>
      </c>
      <c r="F29" s="48">
        <v>108.150579622156</v>
      </c>
      <c r="G29" s="47">
        <v>490588.38660000003</v>
      </c>
      <c r="H29" s="48">
        <v>23.456831132414699</v>
      </c>
      <c r="I29" s="47">
        <v>108073.4482</v>
      </c>
      <c r="J29" s="48">
        <v>17.843770124784299</v>
      </c>
      <c r="K29" s="47">
        <v>95888.818899999998</v>
      </c>
      <c r="L29" s="48">
        <v>19.545676481368201</v>
      </c>
      <c r="M29" s="48">
        <v>0.12707038672263801</v>
      </c>
      <c r="N29" s="47">
        <v>7661491.5714999996</v>
      </c>
      <c r="O29" s="47">
        <v>52887958.118000001</v>
      </c>
      <c r="P29" s="47">
        <v>84047</v>
      </c>
      <c r="Q29" s="47">
        <v>84422</v>
      </c>
      <c r="R29" s="48">
        <v>-0.44419701025798503</v>
      </c>
      <c r="S29" s="47">
        <v>7.2062640665342004</v>
      </c>
      <c r="T29" s="47">
        <v>7.2203611511217503</v>
      </c>
      <c r="U29" s="49">
        <v>-0.19562264798220799</v>
      </c>
    </row>
    <row r="30" spans="1:21" ht="12" thickBot="1">
      <c r="A30" s="69"/>
      <c r="B30" s="71" t="s">
        <v>28</v>
      </c>
      <c r="C30" s="72"/>
      <c r="D30" s="47">
        <v>851569.44530000002</v>
      </c>
      <c r="E30" s="47">
        <v>997199</v>
      </c>
      <c r="F30" s="48">
        <v>85.396139115663004</v>
      </c>
      <c r="G30" s="47">
        <v>814305.22239999997</v>
      </c>
      <c r="H30" s="48">
        <v>4.5761984419271204</v>
      </c>
      <c r="I30" s="47">
        <v>141961.41149999999</v>
      </c>
      <c r="J30" s="48">
        <v>16.670561899973801</v>
      </c>
      <c r="K30" s="47">
        <v>132206.93859999999</v>
      </c>
      <c r="L30" s="48">
        <v>16.2355508675662</v>
      </c>
      <c r="M30" s="48">
        <v>7.3781852929162006E-2</v>
      </c>
      <c r="N30" s="47">
        <v>12139868.4748</v>
      </c>
      <c r="O30" s="47">
        <v>91399607.164700001</v>
      </c>
      <c r="P30" s="47">
        <v>53841</v>
      </c>
      <c r="Q30" s="47">
        <v>55330</v>
      </c>
      <c r="R30" s="48">
        <v>-2.6911259714440599</v>
      </c>
      <c r="S30" s="47">
        <v>15.8163749800338</v>
      </c>
      <c r="T30" s="47">
        <v>15.6805609669257</v>
      </c>
      <c r="U30" s="49">
        <v>0.85869242022609604</v>
      </c>
    </row>
    <row r="31" spans="1:21" ht="12" thickBot="1">
      <c r="A31" s="69"/>
      <c r="B31" s="71" t="s">
        <v>29</v>
      </c>
      <c r="C31" s="72"/>
      <c r="D31" s="47">
        <v>508551.66039999999</v>
      </c>
      <c r="E31" s="47">
        <v>634306</v>
      </c>
      <c r="F31" s="48">
        <v>80.174499437180202</v>
      </c>
      <c r="G31" s="47">
        <v>532132.17689999996</v>
      </c>
      <c r="H31" s="48">
        <v>-4.4313269378618001</v>
      </c>
      <c r="I31" s="47">
        <v>38021.004300000001</v>
      </c>
      <c r="J31" s="48">
        <v>7.4763307763255904</v>
      </c>
      <c r="K31" s="47">
        <v>30839.7356</v>
      </c>
      <c r="L31" s="48">
        <v>5.7955028729254101</v>
      </c>
      <c r="M31" s="48">
        <v>0.23285766107540801</v>
      </c>
      <c r="N31" s="47">
        <v>13508968.415999999</v>
      </c>
      <c r="O31" s="47">
        <v>95873791.686399996</v>
      </c>
      <c r="P31" s="47">
        <v>21893</v>
      </c>
      <c r="Q31" s="47">
        <v>22601</v>
      </c>
      <c r="R31" s="48">
        <v>-3.1326047520021199</v>
      </c>
      <c r="S31" s="47">
        <v>23.2289617868725</v>
      </c>
      <c r="T31" s="47">
        <v>22.913619999115099</v>
      </c>
      <c r="U31" s="49">
        <v>1.3575371583573701</v>
      </c>
    </row>
    <row r="32" spans="1:21" ht="12" thickBot="1">
      <c r="A32" s="69"/>
      <c r="B32" s="71" t="s">
        <v>30</v>
      </c>
      <c r="C32" s="72"/>
      <c r="D32" s="47">
        <v>138991.06880000001</v>
      </c>
      <c r="E32" s="47">
        <v>131989</v>
      </c>
      <c r="F32" s="48">
        <v>105.305039662396</v>
      </c>
      <c r="G32" s="47">
        <v>114262.97689999999</v>
      </c>
      <c r="H32" s="48">
        <v>21.641386012235099</v>
      </c>
      <c r="I32" s="47">
        <v>41437.4015</v>
      </c>
      <c r="J32" s="48">
        <v>29.812995797324199</v>
      </c>
      <c r="K32" s="47">
        <v>33227.950700000001</v>
      </c>
      <c r="L32" s="48">
        <v>29.0802424385287</v>
      </c>
      <c r="M32" s="48">
        <v>0.24706461358750001</v>
      </c>
      <c r="N32" s="47">
        <v>1913589.7660000001</v>
      </c>
      <c r="O32" s="47">
        <v>13293407.969000001</v>
      </c>
      <c r="P32" s="47">
        <v>28018</v>
      </c>
      <c r="Q32" s="47">
        <v>28645</v>
      </c>
      <c r="R32" s="48">
        <v>-2.1888636760342099</v>
      </c>
      <c r="S32" s="47">
        <v>4.9607776714969001</v>
      </c>
      <c r="T32" s="47">
        <v>5.0198119986035996</v>
      </c>
      <c r="U32" s="49">
        <v>-1.1900216259618801</v>
      </c>
    </row>
    <row r="33" spans="1:21" ht="12" thickBot="1">
      <c r="A33" s="69"/>
      <c r="B33" s="71" t="s">
        <v>31</v>
      </c>
      <c r="C33" s="72"/>
      <c r="D33" s="47">
        <v>3.8462000000000001</v>
      </c>
      <c r="E33" s="50"/>
      <c r="F33" s="50"/>
      <c r="G33" s="47">
        <v>108.315</v>
      </c>
      <c r="H33" s="48">
        <v>-96.449060610257106</v>
      </c>
      <c r="I33" s="47">
        <v>0.74890000000000001</v>
      </c>
      <c r="J33" s="48">
        <v>19.471166346003798</v>
      </c>
      <c r="K33" s="47">
        <v>22.8659</v>
      </c>
      <c r="L33" s="48">
        <v>21.1105571712136</v>
      </c>
      <c r="M33" s="48">
        <v>-0.96724817304370303</v>
      </c>
      <c r="N33" s="47">
        <v>234.5675</v>
      </c>
      <c r="O33" s="47">
        <v>3414.5479</v>
      </c>
      <c r="P33" s="47">
        <v>1</v>
      </c>
      <c r="Q33" s="47">
        <v>5</v>
      </c>
      <c r="R33" s="48">
        <v>-80</v>
      </c>
      <c r="S33" s="47">
        <v>3.8462000000000001</v>
      </c>
      <c r="T33" s="47">
        <v>11.282080000000001</v>
      </c>
      <c r="U33" s="49">
        <v>-193.33056003327999</v>
      </c>
    </row>
    <row r="34" spans="1:21" ht="12" thickBot="1">
      <c r="A34" s="69"/>
      <c r="B34" s="71" t="s">
        <v>36</v>
      </c>
      <c r="C34" s="72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3</v>
      </c>
      <c r="P34" s="50"/>
      <c r="Q34" s="50"/>
      <c r="R34" s="50"/>
      <c r="S34" s="50"/>
      <c r="T34" s="50"/>
      <c r="U34" s="51"/>
    </row>
    <row r="35" spans="1:21" ht="12" thickBot="1">
      <c r="A35" s="69"/>
      <c r="B35" s="71" t="s">
        <v>32</v>
      </c>
      <c r="C35" s="72"/>
      <c r="D35" s="47">
        <v>82081.335000000006</v>
      </c>
      <c r="E35" s="47">
        <v>99794</v>
      </c>
      <c r="F35" s="48">
        <v>82.250771589474297</v>
      </c>
      <c r="G35" s="47">
        <v>70711.385599999994</v>
      </c>
      <c r="H35" s="48">
        <v>16.079375766043501</v>
      </c>
      <c r="I35" s="47">
        <v>5229.0924999999997</v>
      </c>
      <c r="J35" s="48">
        <v>6.3706231142561203</v>
      </c>
      <c r="K35" s="47">
        <v>10399.911700000001</v>
      </c>
      <c r="L35" s="48">
        <v>14.7075490202245</v>
      </c>
      <c r="M35" s="48">
        <v>-0.49719837525159</v>
      </c>
      <c r="N35" s="47">
        <v>1199919.801</v>
      </c>
      <c r="O35" s="47">
        <v>18412534.993999999</v>
      </c>
      <c r="P35" s="47">
        <v>6597</v>
      </c>
      <c r="Q35" s="47">
        <v>6730</v>
      </c>
      <c r="R35" s="48">
        <v>-1.97622585438336</v>
      </c>
      <c r="S35" s="47">
        <v>12.442221464301999</v>
      </c>
      <c r="T35" s="47">
        <v>12.6416062555721</v>
      </c>
      <c r="U35" s="49">
        <v>-1.60248547128152</v>
      </c>
    </row>
    <row r="36" spans="1:21" ht="12" thickBot="1">
      <c r="A36" s="69"/>
      <c r="B36" s="71" t="s">
        <v>37</v>
      </c>
      <c r="C36" s="72"/>
      <c r="D36" s="50"/>
      <c r="E36" s="47">
        <v>538959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69"/>
      <c r="B37" s="71" t="s">
        <v>38</v>
      </c>
      <c r="C37" s="72"/>
      <c r="D37" s="50"/>
      <c r="E37" s="47">
        <v>374158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69"/>
      <c r="B38" s="71" t="s">
        <v>39</v>
      </c>
      <c r="C38" s="72"/>
      <c r="D38" s="50"/>
      <c r="E38" s="47">
        <v>235768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69"/>
      <c r="B39" s="71" t="s">
        <v>33</v>
      </c>
      <c r="C39" s="72"/>
      <c r="D39" s="47">
        <v>198768.8034</v>
      </c>
      <c r="E39" s="47">
        <v>306310</v>
      </c>
      <c r="F39" s="48">
        <v>64.891385655055302</v>
      </c>
      <c r="G39" s="47">
        <v>253395.68</v>
      </c>
      <c r="H39" s="48">
        <v>-21.557935241832102</v>
      </c>
      <c r="I39" s="47">
        <v>9685.3860000000004</v>
      </c>
      <c r="J39" s="48">
        <v>4.8726891918291901</v>
      </c>
      <c r="K39" s="47">
        <v>15472.2983</v>
      </c>
      <c r="L39" s="48">
        <v>6.1059834563872597</v>
      </c>
      <c r="M39" s="48">
        <v>-0.374017627361799</v>
      </c>
      <c r="N39" s="47">
        <v>3157401.7026999998</v>
      </c>
      <c r="O39" s="47">
        <v>26274345.837900002</v>
      </c>
      <c r="P39" s="47">
        <v>334</v>
      </c>
      <c r="Q39" s="47">
        <v>334</v>
      </c>
      <c r="R39" s="48">
        <v>0</v>
      </c>
      <c r="S39" s="47">
        <v>595.11617784431098</v>
      </c>
      <c r="T39" s="47">
        <v>560.68119880239499</v>
      </c>
      <c r="U39" s="49">
        <v>5.7862616282168604</v>
      </c>
    </row>
    <row r="40" spans="1:21" ht="12" thickBot="1">
      <c r="A40" s="69"/>
      <c r="B40" s="71" t="s">
        <v>34</v>
      </c>
      <c r="C40" s="72"/>
      <c r="D40" s="47">
        <v>358748.56809999997</v>
      </c>
      <c r="E40" s="47">
        <v>328883</v>
      </c>
      <c r="F40" s="48">
        <v>109.080909654801</v>
      </c>
      <c r="G40" s="47">
        <v>311041.67</v>
      </c>
      <c r="H40" s="48">
        <v>15.337783551637999</v>
      </c>
      <c r="I40" s="47">
        <v>25088.900099999999</v>
      </c>
      <c r="J40" s="48">
        <v>6.9934495440289997</v>
      </c>
      <c r="K40" s="47">
        <v>29155.5013</v>
      </c>
      <c r="L40" s="48">
        <v>9.3735033315632599</v>
      </c>
      <c r="M40" s="48">
        <v>-0.13947972144797299</v>
      </c>
      <c r="N40" s="47">
        <v>5704584.6270000003</v>
      </c>
      <c r="O40" s="47">
        <v>53692905.765699998</v>
      </c>
      <c r="P40" s="47">
        <v>2054</v>
      </c>
      <c r="Q40" s="47">
        <v>2121</v>
      </c>
      <c r="R40" s="48">
        <v>-3.1588873173031602</v>
      </c>
      <c r="S40" s="47">
        <v>174.65850443037999</v>
      </c>
      <c r="T40" s="47">
        <v>175.52247788778899</v>
      </c>
      <c r="U40" s="49">
        <v>-0.49466440825583602</v>
      </c>
    </row>
    <row r="41" spans="1:21" ht="12" thickBot="1">
      <c r="A41" s="69"/>
      <c r="B41" s="71" t="s">
        <v>40</v>
      </c>
      <c r="C41" s="72"/>
      <c r="D41" s="50"/>
      <c r="E41" s="47">
        <v>158230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69"/>
      <c r="B42" s="71" t="s">
        <v>41</v>
      </c>
      <c r="C42" s="72"/>
      <c r="D42" s="50"/>
      <c r="E42" s="47">
        <v>63567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0"/>
      <c r="B43" s="71" t="s">
        <v>35</v>
      </c>
      <c r="C43" s="72"/>
      <c r="D43" s="52">
        <v>19132.509300000002</v>
      </c>
      <c r="E43" s="53"/>
      <c r="F43" s="53"/>
      <c r="G43" s="52">
        <v>33959.544999999998</v>
      </c>
      <c r="H43" s="54">
        <v>-43.660878554173799</v>
      </c>
      <c r="I43" s="52">
        <v>2453.1010999999999</v>
      </c>
      <c r="J43" s="54">
        <v>12.821638090096201</v>
      </c>
      <c r="K43" s="52">
        <v>3313.8090000000002</v>
      </c>
      <c r="L43" s="54">
        <v>9.7581077720564302</v>
      </c>
      <c r="M43" s="54">
        <v>-0.25973370824932901</v>
      </c>
      <c r="N43" s="52">
        <v>291966.82799999998</v>
      </c>
      <c r="O43" s="52">
        <v>3789158.4172</v>
      </c>
      <c r="P43" s="52">
        <v>37</v>
      </c>
      <c r="Q43" s="52">
        <v>32</v>
      </c>
      <c r="R43" s="54">
        <v>15.625</v>
      </c>
      <c r="S43" s="52">
        <v>517.09484594594596</v>
      </c>
      <c r="T43" s="52">
        <v>278.98797812499998</v>
      </c>
      <c r="U43" s="55">
        <v>46.047039472104203</v>
      </c>
    </row>
  </sheetData>
  <mergeCells count="41"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3:C23"/>
    <mergeCell ref="B26:C26"/>
    <mergeCell ref="B27:C27"/>
    <mergeCell ref="B28:C28"/>
    <mergeCell ref="B29:C29"/>
    <mergeCell ref="B25:C25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58798</v>
      </c>
      <c r="D2" s="32">
        <v>562674.28476837603</v>
      </c>
      <c r="E2" s="32">
        <v>533306.32538461499</v>
      </c>
      <c r="F2" s="32">
        <v>29367.959383760699</v>
      </c>
      <c r="G2" s="32">
        <v>533306.32538461499</v>
      </c>
      <c r="H2" s="32">
        <v>5.2193533948063697E-2</v>
      </c>
    </row>
    <row r="3" spans="1:8" ht="14.25">
      <c r="A3" s="32">
        <v>2</v>
      </c>
      <c r="B3" s="33">
        <v>13</v>
      </c>
      <c r="C3" s="32">
        <v>11280.332</v>
      </c>
      <c r="D3" s="32">
        <v>85373.2419550942</v>
      </c>
      <c r="E3" s="32">
        <v>66972.583200900102</v>
      </c>
      <c r="F3" s="32">
        <v>18400.658754194101</v>
      </c>
      <c r="G3" s="32">
        <v>66972.583200900102</v>
      </c>
      <c r="H3" s="32">
        <v>0.215531919988147</v>
      </c>
    </row>
    <row r="4" spans="1:8" ht="14.25">
      <c r="A4" s="32">
        <v>3</v>
      </c>
      <c r="B4" s="33">
        <v>14</v>
      </c>
      <c r="C4" s="32">
        <v>107283</v>
      </c>
      <c r="D4" s="32">
        <v>102315.10838290599</v>
      </c>
      <c r="E4" s="32">
        <v>76040.047925641004</v>
      </c>
      <c r="F4" s="32">
        <v>26275.060457265001</v>
      </c>
      <c r="G4" s="32">
        <v>76040.047925641004</v>
      </c>
      <c r="H4" s="32">
        <v>0.25680528391694302</v>
      </c>
    </row>
    <row r="5" spans="1:8" ht="14.25">
      <c r="A5" s="32">
        <v>4</v>
      </c>
      <c r="B5" s="33">
        <v>15</v>
      </c>
      <c r="C5" s="32">
        <v>5146</v>
      </c>
      <c r="D5" s="32">
        <v>47673.9636777778</v>
      </c>
      <c r="E5" s="32">
        <v>35425.902789743603</v>
      </c>
      <c r="F5" s="32">
        <v>12248.060888034201</v>
      </c>
      <c r="G5" s="32">
        <v>35425.902789743603</v>
      </c>
      <c r="H5" s="32">
        <v>0.256912997014833</v>
      </c>
    </row>
    <row r="6" spans="1:8" ht="14.25">
      <c r="A6" s="32">
        <v>5</v>
      </c>
      <c r="B6" s="33">
        <v>16</v>
      </c>
      <c r="C6" s="32">
        <v>1931</v>
      </c>
      <c r="D6" s="32">
        <v>106758.657157265</v>
      </c>
      <c r="E6" s="32">
        <v>84060.760274358996</v>
      </c>
      <c r="F6" s="32">
        <v>22697.896882906</v>
      </c>
      <c r="G6" s="32">
        <v>84060.760274358996</v>
      </c>
      <c r="H6" s="32">
        <v>0.21260942660106699</v>
      </c>
    </row>
    <row r="7" spans="1:8" ht="14.25">
      <c r="A7" s="32">
        <v>6</v>
      </c>
      <c r="B7" s="33">
        <v>17</v>
      </c>
      <c r="C7" s="32">
        <v>16263</v>
      </c>
      <c r="D7" s="32">
        <v>238164.927364957</v>
      </c>
      <c r="E7" s="32">
        <v>190223.91915812</v>
      </c>
      <c r="F7" s="32">
        <v>47941.0082068376</v>
      </c>
      <c r="G7" s="32">
        <v>190223.91915812</v>
      </c>
      <c r="H7" s="32">
        <v>0.20129331693484001</v>
      </c>
    </row>
    <row r="8" spans="1:8" ht="14.25">
      <c r="A8" s="32">
        <v>7</v>
      </c>
      <c r="B8" s="33">
        <v>18</v>
      </c>
      <c r="C8" s="32">
        <v>28467</v>
      </c>
      <c r="D8" s="32">
        <v>105443.477917949</v>
      </c>
      <c r="E8" s="32">
        <v>87539.4805196581</v>
      </c>
      <c r="F8" s="32">
        <v>17903.997398290601</v>
      </c>
      <c r="G8" s="32">
        <v>87539.4805196581</v>
      </c>
      <c r="H8" s="32">
        <v>0.16979710601183601</v>
      </c>
    </row>
    <row r="9" spans="1:8" ht="14.25">
      <c r="A9" s="32">
        <v>8</v>
      </c>
      <c r="B9" s="33">
        <v>19</v>
      </c>
      <c r="C9" s="32">
        <v>14519</v>
      </c>
      <c r="D9" s="32">
        <v>77626.144943589694</v>
      </c>
      <c r="E9" s="32">
        <v>77511.876175213707</v>
      </c>
      <c r="F9" s="32">
        <v>114.268768376068</v>
      </c>
      <c r="G9" s="32">
        <v>77511.876175213707</v>
      </c>
      <c r="H9" s="32">
        <v>1.47203971624646E-3</v>
      </c>
    </row>
    <row r="10" spans="1:8" ht="14.25">
      <c r="A10" s="32">
        <v>9</v>
      </c>
      <c r="B10" s="33">
        <v>21</v>
      </c>
      <c r="C10" s="32">
        <v>126758</v>
      </c>
      <c r="D10" s="32">
        <v>496854.04749999999</v>
      </c>
      <c r="E10" s="32">
        <v>468348.1752</v>
      </c>
      <c r="F10" s="32">
        <v>28505.872299999999</v>
      </c>
      <c r="G10" s="32">
        <v>468348.1752</v>
      </c>
      <c r="H10" s="32">
        <v>5.7372728356409303E-2</v>
      </c>
    </row>
    <row r="11" spans="1:8" ht="14.25">
      <c r="A11" s="32">
        <v>10</v>
      </c>
      <c r="B11" s="33">
        <v>22</v>
      </c>
      <c r="C11" s="32">
        <v>32607</v>
      </c>
      <c r="D11" s="32">
        <v>617491.45393846196</v>
      </c>
      <c r="E11" s="32">
        <v>569633.70240769198</v>
      </c>
      <c r="F11" s="32">
        <v>47857.751530769201</v>
      </c>
      <c r="G11" s="32">
        <v>569633.70240769198</v>
      </c>
      <c r="H11" s="32">
        <v>7.7503504259896494E-2</v>
      </c>
    </row>
    <row r="12" spans="1:8" ht="14.25">
      <c r="A12" s="32">
        <v>11</v>
      </c>
      <c r="B12" s="33">
        <v>23</v>
      </c>
      <c r="C12" s="32">
        <v>164809.23800000001</v>
      </c>
      <c r="D12" s="32">
        <v>1344857.32140598</v>
      </c>
      <c r="E12" s="32">
        <v>1113269.5650700899</v>
      </c>
      <c r="F12" s="32">
        <v>231587.75633589699</v>
      </c>
      <c r="G12" s="32">
        <v>1113269.5650700899</v>
      </c>
      <c r="H12" s="32">
        <v>0.17220247281978099</v>
      </c>
    </row>
    <row r="13" spans="1:8" ht="14.25">
      <c r="A13" s="32">
        <v>12</v>
      </c>
      <c r="B13" s="33">
        <v>24</v>
      </c>
      <c r="C13" s="32">
        <v>23280.098000000002</v>
      </c>
      <c r="D13" s="32">
        <v>540990.93016068405</v>
      </c>
      <c r="E13" s="32">
        <v>477800.11149743601</v>
      </c>
      <c r="F13" s="32">
        <v>63190.818663247897</v>
      </c>
      <c r="G13" s="32">
        <v>477800.11149743601</v>
      </c>
      <c r="H13" s="32">
        <v>0.116805689597197</v>
      </c>
    </row>
    <row r="14" spans="1:8" ht="14.25">
      <c r="A14" s="32">
        <v>13</v>
      </c>
      <c r="B14" s="33">
        <v>25</v>
      </c>
      <c r="C14" s="32">
        <v>67626</v>
      </c>
      <c r="D14" s="32">
        <v>748394.49470000004</v>
      </c>
      <c r="E14" s="32">
        <v>700258.30759999994</v>
      </c>
      <c r="F14" s="32">
        <v>48136.187100000003</v>
      </c>
      <c r="G14" s="32">
        <v>700258.30759999994</v>
      </c>
      <c r="H14" s="32">
        <v>6.4319269370488596E-2</v>
      </c>
    </row>
    <row r="15" spans="1:8" ht="14.25">
      <c r="A15" s="32">
        <v>14</v>
      </c>
      <c r="B15" s="33">
        <v>26</v>
      </c>
      <c r="C15" s="32">
        <v>60920</v>
      </c>
      <c r="D15" s="32">
        <v>314044.88903907401</v>
      </c>
      <c r="E15" s="32">
        <v>271080.87057930598</v>
      </c>
      <c r="F15" s="32">
        <v>42964.018459768602</v>
      </c>
      <c r="G15" s="32">
        <v>271080.87057930598</v>
      </c>
      <c r="H15" s="32">
        <v>0.13680852629454099</v>
      </c>
    </row>
    <row r="16" spans="1:8" ht="14.25">
      <c r="A16" s="32">
        <v>15</v>
      </c>
      <c r="B16" s="33">
        <v>27</v>
      </c>
      <c r="C16" s="32">
        <v>128478.255</v>
      </c>
      <c r="D16" s="32">
        <v>856060.35719999997</v>
      </c>
      <c r="E16" s="32">
        <v>731433.44169999997</v>
      </c>
      <c r="F16" s="32">
        <v>124626.9155</v>
      </c>
      <c r="G16" s="32">
        <v>731433.44169999997</v>
      </c>
      <c r="H16" s="32">
        <v>0.14558192591423</v>
      </c>
    </row>
    <row r="17" spans="1:8" ht="14.25">
      <c r="A17" s="32">
        <v>16</v>
      </c>
      <c r="B17" s="33">
        <v>29</v>
      </c>
      <c r="C17" s="32">
        <v>146782</v>
      </c>
      <c r="D17" s="32">
        <v>1876829.14280769</v>
      </c>
      <c r="E17" s="32">
        <v>1706168.9168017099</v>
      </c>
      <c r="F17" s="32">
        <v>170660.22600598299</v>
      </c>
      <c r="G17" s="32">
        <v>1706168.9168017099</v>
      </c>
      <c r="H17" s="32">
        <v>9.0930081014555894E-2</v>
      </c>
    </row>
    <row r="18" spans="1:8" ht="14.25">
      <c r="A18" s="32">
        <v>17</v>
      </c>
      <c r="B18" s="33">
        <v>31</v>
      </c>
      <c r="C18" s="32">
        <v>32041.537</v>
      </c>
      <c r="D18" s="32">
        <v>220269.15739497001</v>
      </c>
      <c r="E18" s="32">
        <v>190907.58510103801</v>
      </c>
      <c r="F18" s="32">
        <v>29361.572293932601</v>
      </c>
      <c r="G18" s="32">
        <v>190907.58510103801</v>
      </c>
      <c r="H18" s="32">
        <v>0.13329860903441701</v>
      </c>
    </row>
    <row r="19" spans="1:8" ht="14.25">
      <c r="A19" s="32">
        <v>18</v>
      </c>
      <c r="B19" s="33">
        <v>32</v>
      </c>
      <c r="C19" s="32">
        <v>15339.348</v>
      </c>
      <c r="D19" s="32">
        <v>195576.80927407899</v>
      </c>
      <c r="E19" s="32">
        <v>177836.739865846</v>
      </c>
      <c r="F19" s="32">
        <v>17740.069408232699</v>
      </c>
      <c r="G19" s="32">
        <v>177836.739865846</v>
      </c>
      <c r="H19" s="32">
        <v>9.0706405703612894E-2</v>
      </c>
    </row>
    <row r="20" spans="1:8" ht="14.25">
      <c r="A20" s="32">
        <v>19</v>
      </c>
      <c r="B20" s="33">
        <v>33</v>
      </c>
      <c r="C20" s="32">
        <v>30129.717000000001</v>
      </c>
      <c r="D20" s="32">
        <v>421283.00823878701</v>
      </c>
      <c r="E20" s="32">
        <v>322892.433276086</v>
      </c>
      <c r="F20" s="32">
        <v>98390.574962700397</v>
      </c>
      <c r="G20" s="32">
        <v>322892.433276086</v>
      </c>
      <c r="H20" s="32">
        <v>0.23354983001576901</v>
      </c>
    </row>
    <row r="21" spans="1:8" ht="14.25">
      <c r="A21" s="32">
        <v>20</v>
      </c>
      <c r="B21" s="33">
        <v>34</v>
      </c>
      <c r="C21" s="32">
        <v>47456.302000000003</v>
      </c>
      <c r="D21" s="32">
        <v>241173.57091645099</v>
      </c>
      <c r="E21" s="32">
        <v>167790.88842001601</v>
      </c>
      <c r="F21" s="32">
        <v>73382.682496435198</v>
      </c>
      <c r="G21" s="32">
        <v>167790.88842001601</v>
      </c>
      <c r="H21" s="32">
        <v>0.30427331741858599</v>
      </c>
    </row>
    <row r="22" spans="1:8" ht="14.25">
      <c r="A22" s="32">
        <v>21</v>
      </c>
      <c r="B22" s="33">
        <v>35</v>
      </c>
      <c r="C22" s="32">
        <v>32772.542999999998</v>
      </c>
      <c r="D22" s="32">
        <v>725472.56591504405</v>
      </c>
      <c r="E22" s="32">
        <v>664374.49753632501</v>
      </c>
      <c r="F22" s="32">
        <v>61098.068378719603</v>
      </c>
      <c r="G22" s="32">
        <v>664374.49753632501</v>
      </c>
      <c r="H22" s="32">
        <v>8.4218303005925796E-2</v>
      </c>
    </row>
    <row r="23" spans="1:8" ht="14.25">
      <c r="A23" s="32">
        <v>22</v>
      </c>
      <c r="B23" s="33">
        <v>36</v>
      </c>
      <c r="C23" s="32">
        <v>103999.963</v>
      </c>
      <c r="D23" s="32">
        <v>605664.873644248</v>
      </c>
      <c r="E23" s="32">
        <v>497591.42234321899</v>
      </c>
      <c r="F23" s="32">
        <v>108073.45130102801</v>
      </c>
      <c r="G23" s="32">
        <v>497591.42234321899</v>
      </c>
      <c r="H23" s="32">
        <v>0.178437707061922</v>
      </c>
    </row>
    <row r="24" spans="1:8" ht="14.25">
      <c r="A24" s="32">
        <v>23</v>
      </c>
      <c r="B24" s="33">
        <v>37</v>
      </c>
      <c r="C24" s="32">
        <v>81532.322</v>
      </c>
      <c r="D24" s="32">
        <v>851569.41989557503</v>
      </c>
      <c r="E24" s="32">
        <v>709608.01787367603</v>
      </c>
      <c r="F24" s="32">
        <v>141961.402021899</v>
      </c>
      <c r="G24" s="32">
        <v>709608.01787367603</v>
      </c>
      <c r="H24" s="32">
        <v>0.16670561284282301</v>
      </c>
    </row>
    <row r="25" spans="1:8" ht="14.25">
      <c r="A25" s="32">
        <v>24</v>
      </c>
      <c r="B25" s="33">
        <v>38</v>
      </c>
      <c r="C25" s="32">
        <v>98673.638000000006</v>
      </c>
      <c r="D25" s="32">
        <v>508551.65997522097</v>
      </c>
      <c r="E25" s="32">
        <v>470530.68271769898</v>
      </c>
      <c r="F25" s="32">
        <v>38020.9772575221</v>
      </c>
      <c r="G25" s="32">
        <v>470530.68271769898</v>
      </c>
      <c r="H25" s="32">
        <v>7.4763254650225E-2</v>
      </c>
    </row>
    <row r="26" spans="1:8" ht="14.25">
      <c r="A26" s="32">
        <v>25</v>
      </c>
      <c r="B26" s="33">
        <v>39</v>
      </c>
      <c r="C26" s="32">
        <v>97057.766000000003</v>
      </c>
      <c r="D26" s="32">
        <v>138991.00713277399</v>
      </c>
      <c r="E26" s="32">
        <v>97553.6459266944</v>
      </c>
      <c r="F26" s="32">
        <v>41437.3612060792</v>
      </c>
      <c r="G26" s="32">
        <v>97553.6459266944</v>
      </c>
      <c r="H26" s="32">
        <v>0.29812980034381198</v>
      </c>
    </row>
    <row r="27" spans="1:8" ht="14.25">
      <c r="A27" s="32">
        <v>26</v>
      </c>
      <c r="B27" s="33">
        <v>40</v>
      </c>
      <c r="C27" s="32">
        <v>1</v>
      </c>
      <c r="D27" s="32">
        <v>3.8462000000000001</v>
      </c>
      <c r="E27" s="32">
        <v>3.0973000000000002</v>
      </c>
      <c r="F27" s="32">
        <v>0.74890000000000001</v>
      </c>
      <c r="G27" s="32">
        <v>3.0973000000000002</v>
      </c>
      <c r="H27" s="32">
        <v>0.19471166346003799</v>
      </c>
    </row>
    <row r="28" spans="1:8" ht="14.25">
      <c r="A28" s="32">
        <v>27</v>
      </c>
      <c r="B28" s="33">
        <v>42</v>
      </c>
      <c r="C28" s="32">
        <v>5643.2809999999999</v>
      </c>
      <c r="D28" s="32">
        <v>82081.334400000007</v>
      </c>
      <c r="E28" s="32">
        <v>76852.240099999995</v>
      </c>
      <c r="F28" s="32">
        <v>5229.0942999999997</v>
      </c>
      <c r="G28" s="32">
        <v>76852.240099999995</v>
      </c>
      <c r="H28" s="32">
        <v>6.3706253537710505E-2</v>
      </c>
    </row>
    <row r="29" spans="1:8" ht="14.25">
      <c r="A29" s="32">
        <v>28</v>
      </c>
      <c r="B29" s="33">
        <v>75</v>
      </c>
      <c r="C29" s="32">
        <v>336</v>
      </c>
      <c r="D29" s="32">
        <v>198768.803418803</v>
      </c>
      <c r="E29" s="32">
        <v>189083.41666666701</v>
      </c>
      <c r="F29" s="32">
        <v>9685.3867521367501</v>
      </c>
      <c r="G29" s="32">
        <v>189083.41666666701</v>
      </c>
      <c r="H29" s="32">
        <v>4.87268956976602E-2</v>
      </c>
    </row>
    <row r="30" spans="1:8" ht="14.25">
      <c r="A30" s="32">
        <v>29</v>
      </c>
      <c r="B30" s="33">
        <v>76</v>
      </c>
      <c r="C30" s="32">
        <v>2258</v>
      </c>
      <c r="D30" s="32">
        <v>358748.55998290598</v>
      </c>
      <c r="E30" s="32">
        <v>333659.66813589702</v>
      </c>
      <c r="F30" s="32">
        <v>25088.891847008501</v>
      </c>
      <c r="G30" s="32">
        <v>333659.66813589702</v>
      </c>
      <c r="H30" s="32">
        <v>6.9934474017690901E-2</v>
      </c>
    </row>
    <row r="31" spans="1:8" ht="14.25">
      <c r="A31" s="32">
        <v>30</v>
      </c>
      <c r="B31" s="33">
        <v>99</v>
      </c>
      <c r="C31" s="32">
        <v>38</v>
      </c>
      <c r="D31" s="32">
        <v>19132.509265562399</v>
      </c>
      <c r="E31" s="32">
        <v>16679.408592390901</v>
      </c>
      <c r="F31" s="32">
        <v>2453.1006731714701</v>
      </c>
      <c r="G31" s="32">
        <v>16679.408592390901</v>
      </c>
      <c r="H31" s="32">
        <v>0.12821635882267399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2014-03-12T00:36:09Z</dcterms:modified>
</cp:coreProperties>
</file>