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7460" windowHeight="546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<sst xmlns="http://schemas.openxmlformats.org/spreadsheetml/2006/main" count="114" uniqueCount="71">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</sst>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13364800.1779</v>
      </c>
      <c r="F3" s="25">
        <f>RA!I7</f>
        <v>1620443.2745999999</v>
      </c>
      <c r="G3" s="16">
        <f>E3-F3</f>
        <v>11744356.9033</v>
      </c>
      <c r="H3" s="27">
        <f>RA!J7</f>
        <v>12.124710081932699</v>
      </c>
      <c r="I3" s="20">
        <f>SUM(I4:I39)</f>
        <v>13364803.045270449</v>
      </c>
      <c r="J3" s="21">
        <f>SUM(J4:J39)</f>
        <v>11744357.164344624</v>
      </c>
      <c r="K3" s="22">
        <f>E3-I3</f>
        <v>-2.8673704490065575</v>
      </c>
      <c r="L3" s="22">
        <f>G3-J3</f>
        <v>-0.26104462333023548</v>
      </c>
    </row>
    <row r="4" spans="1:12">
      <c r="A4" s="59">
        <f>RA!A8</f>
        <v>41710</v>
      </c>
      <c r="B4" s="12">
        <v>12</v>
      </c>
      <c r="C4" s="56" t="s">
        <v>6</v>
      </c>
      <c r="D4" s="56"/>
      <c r="E4" s="15">
        <f>VLOOKUP(C4,RA!B8:D39,3,0)</f>
        <v>586763.46790000005</v>
      </c>
      <c r="F4" s="25">
        <f>VLOOKUP(C4,RA!B8:I43,8,0)</f>
        <v>49988.483</v>
      </c>
      <c r="G4" s="16">
        <f t="shared" ref="G4:G39" si="0">E4-F4</f>
        <v>536774.98490000004</v>
      </c>
      <c r="H4" s="27">
        <f>RA!J8</f>
        <v>8.51935843567537</v>
      </c>
      <c r="I4" s="20">
        <f>VLOOKUP(B4,RMS!B:D,3,FALSE)</f>
        <v>586763.94815897394</v>
      </c>
      <c r="J4" s="21">
        <f>VLOOKUP(B4,RMS!B:E,4,FALSE)</f>
        <v>536774.98722307698</v>
      </c>
      <c r="K4" s="22">
        <f t="shared" ref="K4:K39" si="1">E4-I4</f>
        <v>-0.48025897389743477</v>
      </c>
      <c r="L4" s="22">
        <f t="shared" ref="L4:L39" si="2">G4-J4</f>
        <v>-2.3230769438669086E-3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88186.057700000005</v>
      </c>
      <c r="F5" s="25">
        <f>VLOOKUP(C5,RA!B9:I44,8,0)</f>
        <v>19515.897000000001</v>
      </c>
      <c r="G5" s="16">
        <f t="shared" si="0"/>
        <v>68670.160700000008</v>
      </c>
      <c r="H5" s="27">
        <f>RA!J9</f>
        <v>22.130365625812502</v>
      </c>
      <c r="I5" s="20">
        <f>VLOOKUP(B5,RMS!B:D,3,FALSE)</f>
        <v>88186.075398018307</v>
      </c>
      <c r="J5" s="21">
        <f>VLOOKUP(B5,RMS!B:E,4,FALSE)</f>
        <v>68670.150266901095</v>
      </c>
      <c r="K5" s="22">
        <f t="shared" si="1"/>
        <v>-1.7698018302326091E-2</v>
      </c>
      <c r="L5" s="22">
        <f t="shared" si="2"/>
        <v>1.0433098912471905E-2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103124.4699</v>
      </c>
      <c r="F6" s="25">
        <f>VLOOKUP(C6,RA!B10:I45,8,0)</f>
        <v>26778.614699999998</v>
      </c>
      <c r="G6" s="16">
        <f t="shared" si="0"/>
        <v>76345.855199999991</v>
      </c>
      <c r="H6" s="27">
        <f>RA!J10</f>
        <v>25.967275008508899</v>
      </c>
      <c r="I6" s="20">
        <f>VLOOKUP(B6,RMS!B:D,3,FALSE)</f>
        <v>103126.23566666699</v>
      </c>
      <c r="J6" s="21">
        <f>VLOOKUP(B6,RMS!B:E,4,FALSE)</f>
        <v>76345.855147008493</v>
      </c>
      <c r="K6" s="22">
        <f t="shared" si="1"/>
        <v>-1.7657666669983882</v>
      </c>
      <c r="L6" s="22">
        <f t="shared" si="2"/>
        <v>5.2991497796028852E-5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60785.9087</v>
      </c>
      <c r="F7" s="25">
        <f>VLOOKUP(C7,RA!B11:I46,8,0)</f>
        <v>11326.0146</v>
      </c>
      <c r="G7" s="16">
        <f t="shared" si="0"/>
        <v>49459.894099999998</v>
      </c>
      <c r="H7" s="27">
        <f>RA!J11</f>
        <v>18.6326318750911</v>
      </c>
      <c r="I7" s="20">
        <f>VLOOKUP(B7,RMS!B:D,3,FALSE)</f>
        <v>60785.932571794903</v>
      </c>
      <c r="J7" s="21">
        <f>VLOOKUP(B7,RMS!B:E,4,FALSE)</f>
        <v>49459.894070085502</v>
      </c>
      <c r="K7" s="22">
        <f t="shared" si="1"/>
        <v>-2.3871794903243426E-2</v>
      </c>
      <c r="L7" s="22">
        <f t="shared" si="2"/>
        <v>2.9914495826233178E-5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110621.36629999999</v>
      </c>
      <c r="F8" s="25">
        <f>VLOOKUP(C8,RA!B12:I47,8,0)</f>
        <v>19619.7196</v>
      </c>
      <c r="G8" s="16">
        <f t="shared" si="0"/>
        <v>91001.646699999998</v>
      </c>
      <c r="H8" s="27">
        <f>RA!J12</f>
        <v>17.735922323353201</v>
      </c>
      <c r="I8" s="20">
        <f>VLOOKUP(B8,RMS!B:D,3,FALSE)</f>
        <v>110621.362752991</v>
      </c>
      <c r="J8" s="21">
        <f>VLOOKUP(B8,RMS!B:E,4,FALSE)</f>
        <v>91001.647096581204</v>
      </c>
      <c r="K8" s="22">
        <f t="shared" si="1"/>
        <v>3.5470089933369309E-3</v>
      </c>
      <c r="L8" s="22">
        <f t="shared" si="2"/>
        <v>-3.9658120658714324E-4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235979.4142</v>
      </c>
      <c r="F9" s="25">
        <f>VLOOKUP(C9,RA!B13:I48,8,0)</f>
        <v>48865.3318</v>
      </c>
      <c r="G9" s="16">
        <f t="shared" si="0"/>
        <v>187114.08240000001</v>
      </c>
      <c r="H9" s="27">
        <f>RA!J13</f>
        <v>20.707455337008799</v>
      </c>
      <c r="I9" s="20">
        <f>VLOOKUP(B9,RMS!B:D,3,FALSE)</f>
        <v>235979.512579487</v>
      </c>
      <c r="J9" s="21">
        <f>VLOOKUP(B9,RMS!B:E,4,FALSE)</f>
        <v>187114.08244359001</v>
      </c>
      <c r="K9" s="22">
        <f t="shared" si="1"/>
        <v>-9.8379486997146159E-2</v>
      </c>
      <c r="L9" s="22">
        <f t="shared" si="2"/>
        <v>-4.3590000132098794E-5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104019.2711</v>
      </c>
      <c r="F10" s="25">
        <f>VLOOKUP(C10,RA!B14:I49,8,0)</f>
        <v>17715.386900000001</v>
      </c>
      <c r="G10" s="16">
        <f t="shared" si="0"/>
        <v>86303.8842</v>
      </c>
      <c r="H10" s="27">
        <f>RA!J14</f>
        <v>17.030870061538099</v>
      </c>
      <c r="I10" s="20">
        <f>VLOOKUP(B10,RMS!B:D,3,FALSE)</f>
        <v>104019.268723077</v>
      </c>
      <c r="J10" s="21">
        <f>VLOOKUP(B10,RMS!B:E,4,FALSE)</f>
        <v>86303.884458974397</v>
      </c>
      <c r="K10" s="22">
        <f t="shared" si="1"/>
        <v>2.3769230028847232E-3</v>
      </c>
      <c r="L10" s="22">
        <f t="shared" si="2"/>
        <v>-2.5897439627442509E-4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75761.859899999996</v>
      </c>
      <c r="F11" s="25">
        <f>VLOOKUP(C11,RA!B15:I50,8,0)</f>
        <v>4334.6945999999998</v>
      </c>
      <c r="G11" s="16">
        <f t="shared" si="0"/>
        <v>71427.165299999993</v>
      </c>
      <c r="H11" s="27">
        <f>RA!J15</f>
        <v>5.7214733187932199</v>
      </c>
      <c r="I11" s="20">
        <f>VLOOKUP(B11,RMS!B:D,3,FALSE)</f>
        <v>75761.887672649595</v>
      </c>
      <c r="J11" s="21">
        <f>VLOOKUP(B11,RMS!B:E,4,FALSE)</f>
        <v>71427.166511965799</v>
      </c>
      <c r="K11" s="22">
        <f t="shared" si="1"/>
        <v>-2.7772649598773569E-2</v>
      </c>
      <c r="L11" s="22">
        <f t="shared" si="2"/>
        <v>-1.2119658058509231E-3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522076.20529999997</v>
      </c>
      <c r="F12" s="25">
        <f>VLOOKUP(C12,RA!B16:I51,8,0)</f>
        <v>32916.1273</v>
      </c>
      <c r="G12" s="16">
        <f t="shared" si="0"/>
        <v>489160.07799999998</v>
      </c>
      <c r="H12" s="27">
        <f>RA!J16</f>
        <v>6.3048510860757299</v>
      </c>
      <c r="I12" s="20">
        <f>VLOOKUP(B12,RMS!B:D,3,FALSE)</f>
        <v>522076.10460000002</v>
      </c>
      <c r="J12" s="21">
        <f>VLOOKUP(B12,RMS!B:E,4,FALSE)</f>
        <v>489160.07799999998</v>
      </c>
      <c r="K12" s="22">
        <f t="shared" si="1"/>
        <v>0.10069999995175749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507929.31050000002</v>
      </c>
      <c r="F13" s="25">
        <f>VLOOKUP(C13,RA!B17:I52,8,0)</f>
        <v>53196.091500000002</v>
      </c>
      <c r="G13" s="16">
        <f t="shared" si="0"/>
        <v>454733.21900000004</v>
      </c>
      <c r="H13" s="27">
        <f>RA!J17</f>
        <v>10.4731289178083</v>
      </c>
      <c r="I13" s="20">
        <f>VLOOKUP(B13,RMS!B:D,3,FALSE)</f>
        <v>507929.35904700903</v>
      </c>
      <c r="J13" s="21">
        <f>VLOOKUP(B13,RMS!B:E,4,FALSE)</f>
        <v>454733.21951367502</v>
      </c>
      <c r="K13" s="22">
        <f t="shared" si="1"/>
        <v>-4.8547009006142616E-2</v>
      </c>
      <c r="L13" s="22">
        <f t="shared" si="2"/>
        <v>-5.136749823577702E-4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1401489.5364000001</v>
      </c>
      <c r="F14" s="25">
        <f>VLOOKUP(C14,RA!B18:I53,8,0)</f>
        <v>244140.6335</v>
      </c>
      <c r="G14" s="16">
        <f t="shared" si="0"/>
        <v>1157348.9029000001</v>
      </c>
      <c r="H14" s="27">
        <f>RA!J18</f>
        <v>17.4200825021586</v>
      </c>
      <c r="I14" s="20">
        <f>VLOOKUP(B14,RMS!B:D,3,FALSE)</f>
        <v>1401489.5188042701</v>
      </c>
      <c r="J14" s="21">
        <f>VLOOKUP(B14,RMS!B:E,4,FALSE)</f>
        <v>1157348.9027752101</v>
      </c>
      <c r="K14" s="22">
        <f t="shared" si="1"/>
        <v>1.75957300234586E-2</v>
      </c>
      <c r="L14" s="22">
        <f t="shared" si="2"/>
        <v>1.2479000724852085E-4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1003932.3937</v>
      </c>
      <c r="F15" s="25">
        <f>VLOOKUP(C15,RA!B19:I54,8,0)</f>
        <v>46073.286699999997</v>
      </c>
      <c r="G15" s="16">
        <f t="shared" si="0"/>
        <v>957859.10700000008</v>
      </c>
      <c r="H15" s="27">
        <f>RA!J19</f>
        <v>4.5892818071340997</v>
      </c>
      <c r="I15" s="20">
        <f>VLOOKUP(B15,RMS!B:D,3,FALSE)</f>
        <v>1003932.43983761</v>
      </c>
      <c r="J15" s="21">
        <f>VLOOKUP(B15,RMS!B:E,4,FALSE)</f>
        <v>957859.10705555603</v>
      </c>
      <c r="K15" s="22">
        <f t="shared" si="1"/>
        <v>-4.6137609984725714E-2</v>
      </c>
      <c r="L15" s="22">
        <f t="shared" si="2"/>
        <v>-5.5555952712893486E-5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671441.02949999995</v>
      </c>
      <c r="F16" s="25">
        <f>VLOOKUP(C16,RA!B20:I55,8,0)</f>
        <v>49708.736100000002</v>
      </c>
      <c r="G16" s="16">
        <f t="shared" si="0"/>
        <v>621732.29339999997</v>
      </c>
      <c r="H16" s="27">
        <f>RA!J20</f>
        <v>7.4032914159291803</v>
      </c>
      <c r="I16" s="20">
        <f>VLOOKUP(B16,RMS!B:D,3,FALSE)</f>
        <v>671441.07499999995</v>
      </c>
      <c r="J16" s="21">
        <f>VLOOKUP(B16,RMS!B:E,4,FALSE)</f>
        <v>621732.29339999997</v>
      </c>
      <c r="K16" s="22">
        <f t="shared" si="1"/>
        <v>-4.5500000007450581E-2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345674.57659999997</v>
      </c>
      <c r="F17" s="25">
        <f>VLOOKUP(C17,RA!B21:I56,8,0)</f>
        <v>35199.293799999999</v>
      </c>
      <c r="G17" s="16">
        <f t="shared" si="0"/>
        <v>310475.28279999999</v>
      </c>
      <c r="H17" s="27">
        <f>RA!J21</f>
        <v>10.1827835145456</v>
      </c>
      <c r="I17" s="20">
        <f>VLOOKUP(B17,RMS!B:D,3,FALSE)</f>
        <v>345674.254523304</v>
      </c>
      <c r="J17" s="21">
        <f>VLOOKUP(B17,RMS!B:E,4,FALSE)</f>
        <v>310475.282542478</v>
      </c>
      <c r="K17" s="22">
        <f t="shared" si="1"/>
        <v>0.32207669597119093</v>
      </c>
      <c r="L17" s="22">
        <f t="shared" si="2"/>
        <v>2.5752198416739702E-4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878326.11860000005</v>
      </c>
      <c r="F18" s="25">
        <f>VLOOKUP(C18,RA!B22:I57,8,0)</f>
        <v>127490.7159</v>
      </c>
      <c r="G18" s="16">
        <f t="shared" si="0"/>
        <v>750835.40270000009</v>
      </c>
      <c r="H18" s="27">
        <f>RA!J22</f>
        <v>14.5151912484639</v>
      </c>
      <c r="I18" s="20">
        <f>VLOOKUP(B18,RMS!B:D,3,FALSE)</f>
        <v>878326.32120000001</v>
      </c>
      <c r="J18" s="21">
        <f>VLOOKUP(B18,RMS!B:E,4,FALSE)</f>
        <v>750835.40280000004</v>
      </c>
      <c r="K18" s="22">
        <f t="shared" si="1"/>
        <v>-0.20259999996051192</v>
      </c>
      <c r="L18" s="22">
        <f t="shared" si="2"/>
        <v>-9.9999946542084217E-5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1900735.7327000001</v>
      </c>
      <c r="F19" s="25">
        <f>VLOOKUP(C19,RA!B23:I58,8,0)</f>
        <v>144166.89869999999</v>
      </c>
      <c r="G19" s="16">
        <f t="shared" si="0"/>
        <v>1756568.834</v>
      </c>
      <c r="H19" s="27">
        <f>RA!J23</f>
        <v>7.58479446773016</v>
      </c>
      <c r="I19" s="20">
        <f>VLOOKUP(B19,RMS!B:D,3,FALSE)</f>
        <v>1900736.4066034199</v>
      </c>
      <c r="J19" s="21">
        <f>VLOOKUP(B19,RMS!B:E,4,FALSE)</f>
        <v>1756568.8674230799</v>
      </c>
      <c r="K19" s="22">
        <f t="shared" si="1"/>
        <v>-0.67390341986902058</v>
      </c>
      <c r="L19" s="22">
        <f t="shared" si="2"/>
        <v>-3.3423079876229167E-2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227070.87150000001</v>
      </c>
      <c r="F20" s="25">
        <f>VLOOKUP(C20,RA!B24:I59,8,0)</f>
        <v>30861.415099999998</v>
      </c>
      <c r="G20" s="16">
        <f t="shared" si="0"/>
        <v>196209.45640000002</v>
      </c>
      <c r="H20" s="27">
        <f>RA!J24</f>
        <v>13.5910937832464</v>
      </c>
      <c r="I20" s="20">
        <f>VLOOKUP(B20,RMS!B:D,3,FALSE)</f>
        <v>227070.85653986799</v>
      </c>
      <c r="J20" s="21">
        <f>VLOOKUP(B20,RMS!B:E,4,FALSE)</f>
        <v>196209.45257456301</v>
      </c>
      <c r="K20" s="22">
        <f t="shared" si="1"/>
        <v>1.496013201540336E-2</v>
      </c>
      <c r="L20" s="22">
        <f t="shared" si="2"/>
        <v>3.8254370156209916E-3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193506.9117</v>
      </c>
      <c r="F21" s="25">
        <f>VLOOKUP(C21,RA!B25:I60,8,0)</f>
        <v>18923.7876</v>
      </c>
      <c r="G21" s="16">
        <f t="shared" si="0"/>
        <v>174583.12409999999</v>
      </c>
      <c r="H21" s="27">
        <f>RA!J25</f>
        <v>9.7793858801995501</v>
      </c>
      <c r="I21" s="20">
        <f>VLOOKUP(B21,RMS!B:D,3,FALSE)</f>
        <v>193506.90935880801</v>
      </c>
      <c r="J21" s="21">
        <f>VLOOKUP(B21,RMS!B:E,4,FALSE)</f>
        <v>174583.11935804001</v>
      </c>
      <c r="K21" s="22">
        <f t="shared" si="1"/>
        <v>2.3411919828504324E-3</v>
      </c>
      <c r="L21" s="22">
        <f t="shared" si="2"/>
        <v>4.741959972307086E-3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430716.54609999998</v>
      </c>
      <c r="F22" s="25">
        <f>VLOOKUP(C22,RA!B26:I61,8,0)</f>
        <v>101111.5619</v>
      </c>
      <c r="G22" s="16">
        <f t="shared" si="0"/>
        <v>329604.98419999995</v>
      </c>
      <c r="H22" s="27">
        <f>RA!J26</f>
        <v>23.475197973129401</v>
      </c>
      <c r="I22" s="20">
        <f>VLOOKUP(B22,RMS!B:D,3,FALSE)</f>
        <v>430716.54588587099</v>
      </c>
      <c r="J22" s="21">
        <f>VLOOKUP(B22,RMS!B:E,4,FALSE)</f>
        <v>329605.00214079401</v>
      </c>
      <c r="K22" s="22">
        <f t="shared" si="1"/>
        <v>2.1412898786365986E-4</v>
      </c>
      <c r="L22" s="22">
        <f t="shared" si="2"/>
        <v>-1.7940794059541076E-2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252479.33189999999</v>
      </c>
      <c r="F23" s="25">
        <f>VLOOKUP(C23,RA!B27:I62,8,0)</f>
        <v>74267.1446</v>
      </c>
      <c r="G23" s="16">
        <f t="shared" si="0"/>
        <v>178212.18729999999</v>
      </c>
      <c r="H23" s="27">
        <f>RA!J27</f>
        <v>29.415138277304699</v>
      </c>
      <c r="I23" s="20">
        <f>VLOOKUP(B23,RMS!B:D,3,FALSE)</f>
        <v>252479.33263690301</v>
      </c>
      <c r="J23" s="21">
        <f>VLOOKUP(B23,RMS!B:E,4,FALSE)</f>
        <v>178212.19367826599</v>
      </c>
      <c r="K23" s="22">
        <f t="shared" si="1"/>
        <v>-7.3690302087925375E-4</v>
      </c>
      <c r="L23" s="22">
        <f t="shared" si="2"/>
        <v>-6.3782659999560565E-3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711835.93559999997</v>
      </c>
      <c r="F24" s="25">
        <f>VLOOKUP(C24,RA!B28:I63,8,0)</f>
        <v>67680.9614</v>
      </c>
      <c r="G24" s="16">
        <f t="shared" si="0"/>
        <v>644154.97419999994</v>
      </c>
      <c r="H24" s="27">
        <f>RA!J28</f>
        <v>9.5079438976275306</v>
      </c>
      <c r="I24" s="20">
        <f>VLOOKUP(B24,RMS!B:D,3,FALSE)</f>
        <v>711835.93551946897</v>
      </c>
      <c r="J24" s="21">
        <f>VLOOKUP(B24,RMS!B:E,4,FALSE)</f>
        <v>644154.97058693704</v>
      </c>
      <c r="K24" s="22">
        <f t="shared" si="1"/>
        <v>8.053099736571312E-5</v>
      </c>
      <c r="L24" s="22">
        <f t="shared" si="2"/>
        <v>3.6130629014223814E-3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602517.68920000002</v>
      </c>
      <c r="F25" s="25">
        <f>VLOOKUP(C25,RA!B29:I64,8,0)</f>
        <v>112358.80220000001</v>
      </c>
      <c r="G25" s="16">
        <f t="shared" si="0"/>
        <v>490158.88699999999</v>
      </c>
      <c r="H25" s="27">
        <f>RA!J29</f>
        <v>18.648216345180799</v>
      </c>
      <c r="I25" s="20">
        <f>VLOOKUP(B25,RMS!B:D,3,FALSE)</f>
        <v>602517.687861062</v>
      </c>
      <c r="J25" s="21">
        <f>VLOOKUP(B25,RMS!B:E,4,FALSE)</f>
        <v>490158.88097227301</v>
      </c>
      <c r="K25" s="22">
        <f t="shared" si="1"/>
        <v>1.3389380183070898E-3</v>
      </c>
      <c r="L25" s="22">
        <f t="shared" si="2"/>
        <v>6.0277269803918898E-3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891461.47530000005</v>
      </c>
      <c r="F26" s="25">
        <f>VLOOKUP(C26,RA!B30:I65,8,0)</f>
        <v>150203.56090000001</v>
      </c>
      <c r="G26" s="16">
        <f t="shared" si="0"/>
        <v>741257.91440000001</v>
      </c>
      <c r="H26" s="27">
        <f>RA!J30</f>
        <v>16.849136509174699</v>
      </c>
      <c r="I26" s="20">
        <f>VLOOKUP(B26,RMS!B:D,3,FALSE)</f>
        <v>891461.455277876</v>
      </c>
      <c r="J26" s="21">
        <f>VLOOKUP(B26,RMS!B:E,4,FALSE)</f>
        <v>741257.89399354404</v>
      </c>
      <c r="K26" s="22">
        <f t="shared" si="1"/>
        <v>2.0022124052047729E-2</v>
      </c>
      <c r="L26" s="22">
        <f t="shared" si="2"/>
        <v>2.0406455965712667E-2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568821.37159999995</v>
      </c>
      <c r="F27" s="25">
        <f>VLOOKUP(C27,RA!B31:I66,8,0)</f>
        <v>42056.281300000002</v>
      </c>
      <c r="G27" s="16">
        <f t="shared" si="0"/>
        <v>526765.09029999992</v>
      </c>
      <c r="H27" s="27">
        <f>RA!J31</f>
        <v>7.3935831879352003</v>
      </c>
      <c r="I27" s="20">
        <f>VLOOKUP(B27,RMS!B:D,3,FALSE)</f>
        <v>568821.36390265496</v>
      </c>
      <c r="J27" s="21">
        <f>VLOOKUP(B27,RMS!B:E,4,FALSE)</f>
        <v>526765.360712389</v>
      </c>
      <c r="K27" s="22">
        <f t="shared" si="1"/>
        <v>7.6973449904471636E-3</v>
      </c>
      <c r="L27" s="22">
        <f t="shared" si="2"/>
        <v>-0.27041238907258958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139418.71799999999</v>
      </c>
      <c r="F28" s="25">
        <f>VLOOKUP(C28,RA!B32:I67,8,0)</f>
        <v>41765.399100000002</v>
      </c>
      <c r="G28" s="16">
        <f t="shared" si="0"/>
        <v>97653.318899999984</v>
      </c>
      <c r="H28" s="27">
        <f>RA!J32</f>
        <v>29.9568090276085</v>
      </c>
      <c r="I28" s="20">
        <f>VLOOKUP(B28,RMS!B:D,3,FALSE)</f>
        <v>139418.654002942</v>
      </c>
      <c r="J28" s="21">
        <f>VLOOKUP(B28,RMS!B:E,4,FALSE)</f>
        <v>97653.296332489699</v>
      </c>
      <c r="K28" s="22">
        <f t="shared" si="1"/>
        <v>6.3997057994129136E-2</v>
      </c>
      <c r="L28" s="22">
        <f t="shared" si="2"/>
        <v>2.2567510284716263E-2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3.8462000000000001</v>
      </c>
      <c r="F29" s="25">
        <f>VLOOKUP(C29,RA!B33:I68,8,0)</f>
        <v>0.74890000000000001</v>
      </c>
      <c r="G29" s="16">
        <f t="shared" si="0"/>
        <v>3.0973000000000002</v>
      </c>
      <c r="H29" s="27">
        <f>RA!J33</f>
        <v>19.471166346003798</v>
      </c>
      <c r="I29" s="20">
        <f>VLOOKUP(B29,RMS!B:D,3,FALSE)</f>
        <v>3.8462000000000001</v>
      </c>
      <c r="J29" s="21">
        <f>VLOOKUP(B29,RMS!B:E,4,FALSE)</f>
        <v>3.0973000000000002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81383.827799999999</v>
      </c>
      <c r="F31" s="25">
        <f>VLOOKUP(C31,RA!B35:I70,8,0)</f>
        <v>5083.8100999999997</v>
      </c>
      <c r="G31" s="16">
        <f t="shared" si="0"/>
        <v>76300.017699999997</v>
      </c>
      <c r="H31" s="27">
        <f>RA!J35</f>
        <v>6.2467080222540199</v>
      </c>
      <c r="I31" s="20">
        <f>VLOOKUP(B31,RMS!B:D,3,FALSE)</f>
        <v>81383.827699999994</v>
      </c>
      <c r="J31" s="21">
        <f>VLOOKUP(B31,RMS!B:E,4,FALSE)</f>
        <v>76300.014500000005</v>
      </c>
      <c r="K31" s="22">
        <f t="shared" si="1"/>
        <v>1.0000000474974513E-4</v>
      </c>
      <c r="L31" s="22">
        <f t="shared" si="2"/>
        <v>3.1999999919207767E-3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208386.3242</v>
      </c>
      <c r="F35" s="25">
        <f>VLOOKUP(C35,RA!B8:I74,8,0)</f>
        <v>10490.0335</v>
      </c>
      <c r="G35" s="16">
        <f t="shared" si="0"/>
        <v>197896.29070000001</v>
      </c>
      <c r="H35" s="27">
        <f>RA!J39</f>
        <v>5.0339356674539397</v>
      </c>
      <c r="I35" s="20">
        <f>VLOOKUP(B35,RMS!B:D,3,FALSE)</f>
        <v>208386.32478632501</v>
      </c>
      <c r="J35" s="21">
        <f>VLOOKUP(B35,RMS!B:E,4,FALSE)</f>
        <v>197896.290598291</v>
      </c>
      <c r="K35" s="22">
        <f t="shared" si="1"/>
        <v>-5.8632501168176532E-4</v>
      </c>
      <c r="L35" s="22">
        <f t="shared" si="2"/>
        <v>1.0170901077799499E-4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406621.86619999999</v>
      </c>
      <c r="F36" s="25">
        <f>VLOOKUP(C36,RA!B8:I75,8,0)</f>
        <v>29618.4568</v>
      </c>
      <c r="G36" s="16">
        <f t="shared" si="0"/>
        <v>377003.4094</v>
      </c>
      <c r="H36" s="27">
        <f>RA!J40</f>
        <v>7.2840295276771796</v>
      </c>
      <c r="I36" s="20">
        <f>VLOOKUP(B36,RMS!B:D,3,FALSE)</f>
        <v>406621.858794017</v>
      </c>
      <c r="J36" s="21">
        <f>VLOOKUP(B36,RMS!B:E,4,FALSE)</f>
        <v>377003.412877778</v>
      </c>
      <c r="K36" s="22">
        <f t="shared" si="1"/>
        <v>7.4059829930774868E-3</v>
      </c>
      <c r="L36" s="22">
        <f t="shared" si="2"/>
        <v>-3.4777779947035015E-3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53728.743600000002</v>
      </c>
      <c r="F39" s="25">
        <f>VLOOKUP(C39,RA!B8:I78,8,0)</f>
        <v>4985.3855000000003</v>
      </c>
      <c r="G39" s="16">
        <f t="shared" si="0"/>
        <v>48743.358099999998</v>
      </c>
      <c r="H39" s="27">
        <f>RA!J43</f>
        <v>9.2788052836582597</v>
      </c>
      <c r="I39" s="20">
        <f>VLOOKUP(B39,RMS!B:D,3,FALSE)</f>
        <v>53728.743665380804</v>
      </c>
      <c r="J39" s="21">
        <f>VLOOKUP(B39,RMS!B:E,4,FALSE)</f>
        <v>48743.357991074801</v>
      </c>
      <c r="K39" s="22">
        <f t="shared" si="1"/>
        <v>-6.5380801970604807E-5</v>
      </c>
      <c r="L39" s="22">
        <f t="shared" si="2"/>
        <v>1.089251964003779E-4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13364800.1779</v>
      </c>
      <c r="E7" s="44">
        <v>16240576</v>
      </c>
      <c r="F7" s="45">
        <v>82.2926488438588</v>
      </c>
      <c r="G7" s="44">
        <v>11567653.2996</v>
      </c>
      <c r="H7" s="45">
        <v>15.535967682936599</v>
      </c>
      <c r="I7" s="44">
        <v>1620443.2745999999</v>
      </c>
      <c r="J7" s="45">
        <v>12.124710081932699</v>
      </c>
      <c r="K7" s="44">
        <v>1606677.858</v>
      </c>
      <c r="L7" s="45">
        <v>13.889401907088301</v>
      </c>
      <c r="M7" s="45">
        <v>8.5676270021760002E-3</v>
      </c>
      <c r="N7" s="44">
        <v>243408975.36140001</v>
      </c>
      <c r="O7" s="44">
        <v>1858611033.2908001</v>
      </c>
      <c r="P7" s="44">
        <v>815436</v>
      </c>
      <c r="Q7" s="44">
        <v>783784</v>
      </c>
      <c r="R7" s="45">
        <v>4.0383575066599997</v>
      </c>
      <c r="S7" s="44">
        <v>16.389759806900901</v>
      </c>
      <c r="T7" s="44">
        <v>16.189201084992799</v>
      </c>
      <c r="U7" s="46">
        <v>1.2236831062258799</v>
      </c>
    </row>
    <row r="8" spans="1:23" ht="12" thickBot="1">
      <c r="A8" s="68">
        <v>41710</v>
      </c>
      <c r="B8" s="71" t="s">
        <v>6</v>
      </c>
      <c r="C8" s="72"/>
      <c r="D8" s="47">
        <v>586763.46790000005</v>
      </c>
      <c r="E8" s="47">
        <v>625287</v>
      </c>
      <c r="F8" s="48">
        <v>93.839063965826895</v>
      </c>
      <c r="G8" s="47">
        <v>456386.19790000003</v>
      </c>
      <c r="H8" s="48">
        <v>28.567312201796099</v>
      </c>
      <c r="I8" s="47">
        <v>49988.483</v>
      </c>
      <c r="J8" s="48">
        <v>8.51935843567537</v>
      </c>
      <c r="K8" s="47">
        <v>116439.62089999999</v>
      </c>
      <c r="L8" s="48">
        <v>25.513396644285301</v>
      </c>
      <c r="M8" s="48">
        <v>-0.57069180907991102</v>
      </c>
      <c r="N8" s="47">
        <v>9742597.0225000009</v>
      </c>
      <c r="O8" s="47">
        <v>77048664.400099993</v>
      </c>
      <c r="P8" s="47">
        <v>32971</v>
      </c>
      <c r="Q8" s="47">
        <v>29749</v>
      </c>
      <c r="R8" s="48">
        <v>10.830616155164901</v>
      </c>
      <c r="S8" s="47">
        <v>17.796350365472701</v>
      </c>
      <c r="T8" s="47">
        <v>18.914039813102999</v>
      </c>
      <c r="U8" s="49">
        <v>-6.2804419146452704</v>
      </c>
    </row>
    <row r="9" spans="1:23" ht="12" thickBot="1">
      <c r="A9" s="69"/>
      <c r="B9" s="71" t="s">
        <v>7</v>
      </c>
      <c r="C9" s="72"/>
      <c r="D9" s="47">
        <v>88186.057700000005</v>
      </c>
      <c r="E9" s="47">
        <v>274816</v>
      </c>
      <c r="F9" s="48">
        <v>32.089127889205898</v>
      </c>
      <c r="G9" s="47">
        <v>66816.331999999995</v>
      </c>
      <c r="H9" s="48">
        <v>31.982787830975202</v>
      </c>
      <c r="I9" s="47">
        <v>19515.897000000001</v>
      </c>
      <c r="J9" s="48">
        <v>22.130365625812502</v>
      </c>
      <c r="K9" s="47">
        <v>14757.401900000001</v>
      </c>
      <c r="L9" s="48">
        <v>22.086519056448701</v>
      </c>
      <c r="M9" s="48">
        <v>0.32244802521777199</v>
      </c>
      <c r="N9" s="47">
        <v>1663003.8644000001</v>
      </c>
      <c r="O9" s="47">
        <v>12924148.942199999</v>
      </c>
      <c r="P9" s="47">
        <v>5821</v>
      </c>
      <c r="Q9" s="47">
        <v>5696</v>
      </c>
      <c r="R9" s="48">
        <v>2.19452247191012</v>
      </c>
      <c r="S9" s="47">
        <v>15.149640560041201</v>
      </c>
      <c r="T9" s="47">
        <v>14.9882764922753</v>
      </c>
      <c r="U9" s="49">
        <v>1.0651346289466499</v>
      </c>
    </row>
    <row r="10" spans="1:23" ht="12" thickBot="1">
      <c r="A10" s="69"/>
      <c r="B10" s="71" t="s">
        <v>8</v>
      </c>
      <c r="C10" s="72"/>
      <c r="D10" s="47">
        <v>103124.4699</v>
      </c>
      <c r="E10" s="47">
        <v>127982</v>
      </c>
      <c r="F10" s="48">
        <v>80.577323295463401</v>
      </c>
      <c r="G10" s="47">
        <v>89766.077000000005</v>
      </c>
      <c r="H10" s="48">
        <v>14.8813375235279</v>
      </c>
      <c r="I10" s="47">
        <v>26778.614699999998</v>
      </c>
      <c r="J10" s="48">
        <v>25.967275008508899</v>
      </c>
      <c r="K10" s="47">
        <v>20639.0452</v>
      </c>
      <c r="L10" s="48">
        <v>22.992032056831398</v>
      </c>
      <c r="M10" s="48">
        <v>0.29747352362986201</v>
      </c>
      <c r="N10" s="47">
        <v>1880725.3097999999</v>
      </c>
      <c r="O10" s="47">
        <v>18305226.1413</v>
      </c>
      <c r="P10" s="47">
        <v>79274</v>
      </c>
      <c r="Q10" s="47">
        <v>76038</v>
      </c>
      <c r="R10" s="48">
        <v>4.2557668534154001</v>
      </c>
      <c r="S10" s="47">
        <v>1.3008611890405399</v>
      </c>
      <c r="T10" s="47">
        <v>1.3455559207238501</v>
      </c>
      <c r="U10" s="49">
        <v>-3.43578024003242</v>
      </c>
    </row>
    <row r="11" spans="1:23" ht="12" thickBot="1">
      <c r="A11" s="69"/>
      <c r="B11" s="71" t="s">
        <v>9</v>
      </c>
      <c r="C11" s="72"/>
      <c r="D11" s="47">
        <v>60785.9087</v>
      </c>
      <c r="E11" s="47">
        <v>46772</v>
      </c>
      <c r="F11" s="48">
        <v>129.96217544684899</v>
      </c>
      <c r="G11" s="47">
        <v>32777.968000000001</v>
      </c>
      <c r="H11" s="48">
        <v>85.447458793052704</v>
      </c>
      <c r="I11" s="47">
        <v>11326.0146</v>
      </c>
      <c r="J11" s="48">
        <v>18.6326318750911</v>
      </c>
      <c r="K11" s="47">
        <v>7855.6545999999998</v>
      </c>
      <c r="L11" s="48">
        <v>23.966264778829501</v>
      </c>
      <c r="M11" s="48">
        <v>0.44176585869750401</v>
      </c>
      <c r="N11" s="47">
        <v>975963.88309999998</v>
      </c>
      <c r="O11" s="47">
        <v>8186310.9758000001</v>
      </c>
      <c r="P11" s="47">
        <v>5463</v>
      </c>
      <c r="Q11" s="47">
        <v>3912</v>
      </c>
      <c r="R11" s="48">
        <v>39.647239263803698</v>
      </c>
      <c r="S11" s="47">
        <v>11.126836664836199</v>
      </c>
      <c r="T11" s="47">
        <v>12.186589059304699</v>
      </c>
      <c r="U11" s="49">
        <v>-9.5242918215708006</v>
      </c>
    </row>
    <row r="12" spans="1:23" ht="12" thickBot="1">
      <c r="A12" s="69"/>
      <c r="B12" s="71" t="s">
        <v>10</v>
      </c>
      <c r="C12" s="72"/>
      <c r="D12" s="47">
        <v>110621.36629999999</v>
      </c>
      <c r="E12" s="47">
        <v>161994</v>
      </c>
      <c r="F12" s="48">
        <v>68.287323172463203</v>
      </c>
      <c r="G12" s="47">
        <v>126961.863</v>
      </c>
      <c r="H12" s="48">
        <v>-12.870397703600201</v>
      </c>
      <c r="I12" s="47">
        <v>19619.7196</v>
      </c>
      <c r="J12" s="48">
        <v>17.735922323353201</v>
      </c>
      <c r="K12" s="47">
        <v>15521.533299999999</v>
      </c>
      <c r="L12" s="48">
        <v>12.2253509307752</v>
      </c>
      <c r="M12" s="48">
        <v>0.26403231051921899</v>
      </c>
      <c r="N12" s="47">
        <v>3550323.0485999999</v>
      </c>
      <c r="O12" s="47">
        <v>23080658.0548</v>
      </c>
      <c r="P12" s="47">
        <v>973</v>
      </c>
      <c r="Q12" s="47">
        <v>1067</v>
      </c>
      <c r="R12" s="48">
        <v>-8.80974695407685</v>
      </c>
      <c r="S12" s="47">
        <v>113.691023946557</v>
      </c>
      <c r="T12" s="47">
        <v>100.054967478913</v>
      </c>
      <c r="U12" s="49">
        <v>11.993960467850201</v>
      </c>
    </row>
    <row r="13" spans="1:23" ht="12" thickBot="1">
      <c r="A13" s="69"/>
      <c r="B13" s="71" t="s">
        <v>11</v>
      </c>
      <c r="C13" s="72"/>
      <c r="D13" s="47">
        <v>235979.4142</v>
      </c>
      <c r="E13" s="47">
        <v>299465</v>
      </c>
      <c r="F13" s="48">
        <v>78.800331992052506</v>
      </c>
      <c r="G13" s="47">
        <v>204576.8064</v>
      </c>
      <c r="H13" s="48">
        <v>15.350033247952799</v>
      </c>
      <c r="I13" s="47">
        <v>48865.3318</v>
      </c>
      <c r="J13" s="48">
        <v>20.707455337008799</v>
      </c>
      <c r="K13" s="47">
        <v>59001.465199999999</v>
      </c>
      <c r="L13" s="48">
        <v>28.840740178843699</v>
      </c>
      <c r="M13" s="48">
        <v>-0.17179460485669401</v>
      </c>
      <c r="N13" s="47">
        <v>7641754.8126999997</v>
      </c>
      <c r="O13" s="47">
        <v>38721040.931500003</v>
      </c>
      <c r="P13" s="47">
        <v>9867</v>
      </c>
      <c r="Q13" s="47">
        <v>9925</v>
      </c>
      <c r="R13" s="48">
        <v>-0.58438287153652602</v>
      </c>
      <c r="S13" s="47">
        <v>23.916024546468002</v>
      </c>
      <c r="T13" s="47">
        <v>23.996454367758201</v>
      </c>
      <c r="U13" s="49">
        <v>-0.33630096479410598</v>
      </c>
    </row>
    <row r="14" spans="1:23" ht="12" thickBot="1">
      <c r="A14" s="69"/>
      <c r="B14" s="71" t="s">
        <v>12</v>
      </c>
      <c r="C14" s="72"/>
      <c r="D14" s="47">
        <v>104019.2711</v>
      </c>
      <c r="E14" s="47">
        <v>129753</v>
      </c>
      <c r="F14" s="48">
        <v>80.167141491911593</v>
      </c>
      <c r="G14" s="47">
        <v>115276.5171</v>
      </c>
      <c r="H14" s="48">
        <v>-9.7654286260527403</v>
      </c>
      <c r="I14" s="47">
        <v>17715.386900000001</v>
      </c>
      <c r="J14" s="48">
        <v>17.030870061538099</v>
      </c>
      <c r="K14" s="47">
        <v>17961.456900000001</v>
      </c>
      <c r="L14" s="48">
        <v>15.5811932489414</v>
      </c>
      <c r="M14" s="48">
        <v>-1.3699890903616001E-2</v>
      </c>
      <c r="N14" s="47">
        <v>1766985.8313</v>
      </c>
      <c r="O14" s="47">
        <v>15959724.137599999</v>
      </c>
      <c r="P14" s="47">
        <v>2148</v>
      </c>
      <c r="Q14" s="47">
        <v>2216</v>
      </c>
      <c r="R14" s="48">
        <v>-3.0685920577617298</v>
      </c>
      <c r="S14" s="47">
        <v>48.426103864059598</v>
      </c>
      <c r="T14" s="47">
        <v>47.582797382671501</v>
      </c>
      <c r="U14" s="49">
        <v>1.7414295474924499</v>
      </c>
    </row>
    <row r="15" spans="1:23" ht="12" thickBot="1">
      <c r="A15" s="69"/>
      <c r="B15" s="71" t="s">
        <v>13</v>
      </c>
      <c r="C15" s="72"/>
      <c r="D15" s="47">
        <v>75761.859899999996</v>
      </c>
      <c r="E15" s="47">
        <v>77789</v>
      </c>
      <c r="F15" s="48">
        <v>97.394053015207803</v>
      </c>
      <c r="G15" s="47">
        <v>67522.035499999998</v>
      </c>
      <c r="H15" s="48">
        <v>12.203163513931701</v>
      </c>
      <c r="I15" s="47">
        <v>4334.6945999999998</v>
      </c>
      <c r="J15" s="48">
        <v>5.7214733187932199</v>
      </c>
      <c r="K15" s="47">
        <v>16413.081699999999</v>
      </c>
      <c r="L15" s="48">
        <v>24.307741285435601</v>
      </c>
      <c r="M15" s="48">
        <v>-0.73590001687495399</v>
      </c>
      <c r="N15" s="47">
        <v>1743138.1195</v>
      </c>
      <c r="O15" s="47">
        <v>11604067.5031</v>
      </c>
      <c r="P15" s="47">
        <v>3020</v>
      </c>
      <c r="Q15" s="47">
        <v>3138</v>
      </c>
      <c r="R15" s="48">
        <v>-3.7603569152326299</v>
      </c>
      <c r="S15" s="47">
        <v>25.086708576158902</v>
      </c>
      <c r="T15" s="47">
        <v>24.737451688973898</v>
      </c>
      <c r="U15" s="49">
        <v>1.39219892527867</v>
      </c>
    </row>
    <row r="16" spans="1:23" ht="12" thickBot="1">
      <c r="A16" s="69"/>
      <c r="B16" s="71" t="s">
        <v>14</v>
      </c>
      <c r="C16" s="72"/>
      <c r="D16" s="47">
        <v>522076.20529999997</v>
      </c>
      <c r="E16" s="47">
        <v>612310</v>
      </c>
      <c r="F16" s="48">
        <v>85.263380526204102</v>
      </c>
      <c r="G16" s="47">
        <v>510798.39919999999</v>
      </c>
      <c r="H16" s="48">
        <v>2.20787812132204</v>
      </c>
      <c r="I16" s="47">
        <v>32916.1273</v>
      </c>
      <c r="J16" s="48">
        <v>6.3048510860757299</v>
      </c>
      <c r="K16" s="47">
        <v>46329.175499999998</v>
      </c>
      <c r="L16" s="48">
        <v>9.0699531503152002</v>
      </c>
      <c r="M16" s="48">
        <v>-0.28951622935746002</v>
      </c>
      <c r="N16" s="47">
        <v>10457530.5074</v>
      </c>
      <c r="O16" s="47">
        <v>90484931.461300001</v>
      </c>
      <c r="P16" s="47">
        <v>33475</v>
      </c>
      <c r="Q16" s="47">
        <v>31993</v>
      </c>
      <c r="R16" s="48">
        <v>4.6322633075985404</v>
      </c>
      <c r="S16" s="47">
        <v>15.5960031456311</v>
      </c>
      <c r="T16" s="47">
        <v>15.5300890663583</v>
      </c>
      <c r="U16" s="49">
        <v>0.42263443176637999</v>
      </c>
    </row>
    <row r="17" spans="1:21" ht="12" thickBot="1">
      <c r="A17" s="69"/>
      <c r="B17" s="71" t="s">
        <v>15</v>
      </c>
      <c r="C17" s="72"/>
      <c r="D17" s="47">
        <v>507929.31050000002</v>
      </c>
      <c r="E17" s="47">
        <v>502744</v>
      </c>
      <c r="F17" s="48">
        <v>101.031401767102</v>
      </c>
      <c r="G17" s="47">
        <v>462702.2414</v>
      </c>
      <c r="H17" s="48">
        <v>9.7745515481308907</v>
      </c>
      <c r="I17" s="47">
        <v>53196.091500000002</v>
      </c>
      <c r="J17" s="48">
        <v>10.4731289178083</v>
      </c>
      <c r="K17" s="47">
        <v>49678.788200000003</v>
      </c>
      <c r="L17" s="48">
        <v>10.736664696001201</v>
      </c>
      <c r="M17" s="48">
        <v>7.0800907740337995E-2</v>
      </c>
      <c r="N17" s="47">
        <v>7998143.7161999997</v>
      </c>
      <c r="O17" s="47">
        <v>112154805.20819999</v>
      </c>
      <c r="P17" s="47">
        <v>11000</v>
      </c>
      <c r="Q17" s="47">
        <v>10122</v>
      </c>
      <c r="R17" s="48">
        <v>8.6741750642165503</v>
      </c>
      <c r="S17" s="47">
        <v>46.175391863636399</v>
      </c>
      <c r="T17" s="47">
        <v>61.004881663702797</v>
      </c>
      <c r="U17" s="49">
        <v>-32.115568924375197</v>
      </c>
    </row>
    <row r="18" spans="1:21" ht="12" thickBot="1">
      <c r="A18" s="69"/>
      <c r="B18" s="71" t="s">
        <v>16</v>
      </c>
      <c r="C18" s="72"/>
      <c r="D18" s="47">
        <v>1401489.5364000001</v>
      </c>
      <c r="E18" s="47">
        <v>1583834</v>
      </c>
      <c r="F18" s="48">
        <v>88.487148047080694</v>
      </c>
      <c r="G18" s="47">
        <v>1466110.0578000001</v>
      </c>
      <c r="H18" s="48">
        <v>-4.4076173583426304</v>
      </c>
      <c r="I18" s="47">
        <v>244140.6335</v>
      </c>
      <c r="J18" s="48">
        <v>17.4200825021586</v>
      </c>
      <c r="K18" s="47">
        <v>231234.7457</v>
      </c>
      <c r="L18" s="48">
        <v>15.7719909545525</v>
      </c>
      <c r="M18" s="48">
        <v>5.5812926214575002E-2</v>
      </c>
      <c r="N18" s="47">
        <v>26530495.849300001</v>
      </c>
      <c r="O18" s="47">
        <v>268344576.00389999</v>
      </c>
      <c r="P18" s="47">
        <v>73873</v>
      </c>
      <c r="Q18" s="47">
        <v>70380</v>
      </c>
      <c r="R18" s="48">
        <v>4.9630576868428404</v>
      </c>
      <c r="S18" s="47">
        <v>18.971607169060398</v>
      </c>
      <c r="T18" s="47">
        <v>19.108515039783999</v>
      </c>
      <c r="U18" s="49">
        <v>-0.72164613943139799</v>
      </c>
    </row>
    <row r="19" spans="1:21" ht="12" thickBot="1">
      <c r="A19" s="69"/>
      <c r="B19" s="71" t="s">
        <v>17</v>
      </c>
      <c r="C19" s="72"/>
      <c r="D19" s="47">
        <v>1003932.3937</v>
      </c>
      <c r="E19" s="47">
        <v>689943</v>
      </c>
      <c r="F19" s="48">
        <v>145.50946870973399</v>
      </c>
      <c r="G19" s="47">
        <v>584944.42559999996</v>
      </c>
      <c r="H19" s="48">
        <v>71.6286795399798</v>
      </c>
      <c r="I19" s="47">
        <v>46073.286699999997</v>
      </c>
      <c r="J19" s="48">
        <v>4.5892818071340997</v>
      </c>
      <c r="K19" s="47">
        <v>57325.886200000001</v>
      </c>
      <c r="L19" s="48">
        <v>9.8002277979140704</v>
      </c>
      <c r="M19" s="48">
        <v>-0.19629176705165399</v>
      </c>
      <c r="N19" s="47">
        <v>9986960.8546999991</v>
      </c>
      <c r="O19" s="47">
        <v>79310610.745900005</v>
      </c>
      <c r="P19" s="47">
        <v>16725</v>
      </c>
      <c r="Q19" s="47">
        <v>13570</v>
      </c>
      <c r="R19" s="48">
        <v>23.249815770081099</v>
      </c>
      <c r="S19" s="47">
        <v>60.025853136023898</v>
      </c>
      <c r="T19" s="47">
        <v>39.866685519528403</v>
      </c>
      <c r="U19" s="49">
        <v>33.584141771068403</v>
      </c>
    </row>
    <row r="20" spans="1:21" ht="12" thickBot="1">
      <c r="A20" s="69"/>
      <c r="B20" s="71" t="s">
        <v>18</v>
      </c>
      <c r="C20" s="72"/>
      <c r="D20" s="47">
        <v>671441.02949999995</v>
      </c>
      <c r="E20" s="47">
        <v>982812</v>
      </c>
      <c r="F20" s="48">
        <v>68.3183589028217</v>
      </c>
      <c r="G20" s="47">
        <v>819442.04680000001</v>
      </c>
      <c r="H20" s="48">
        <v>-18.061193940188701</v>
      </c>
      <c r="I20" s="47">
        <v>49708.736100000002</v>
      </c>
      <c r="J20" s="48">
        <v>7.4032914159291803</v>
      </c>
      <c r="K20" s="47">
        <v>46818.682399999998</v>
      </c>
      <c r="L20" s="48">
        <v>5.7134830440824302</v>
      </c>
      <c r="M20" s="48">
        <v>6.1728642325056003E-2</v>
      </c>
      <c r="N20" s="47">
        <v>12569545.7038</v>
      </c>
      <c r="O20" s="47">
        <v>110494645.2377</v>
      </c>
      <c r="P20" s="47">
        <v>31574</v>
      </c>
      <c r="Q20" s="47">
        <v>32157</v>
      </c>
      <c r="R20" s="48">
        <v>-1.8129800665485001</v>
      </c>
      <c r="S20" s="47">
        <v>21.265630883004999</v>
      </c>
      <c r="T20" s="47">
        <v>23.273143334266301</v>
      </c>
      <c r="U20" s="49">
        <v>-9.4401735001692799</v>
      </c>
    </row>
    <row r="21" spans="1:21" ht="12" thickBot="1">
      <c r="A21" s="69"/>
      <c r="B21" s="71" t="s">
        <v>19</v>
      </c>
      <c r="C21" s="72"/>
      <c r="D21" s="47">
        <v>345674.57659999997</v>
      </c>
      <c r="E21" s="47">
        <v>361849</v>
      </c>
      <c r="F21" s="48">
        <v>95.5300627057143</v>
      </c>
      <c r="G21" s="47">
        <v>254550.25039999999</v>
      </c>
      <c r="H21" s="48">
        <v>35.798167967545602</v>
      </c>
      <c r="I21" s="47">
        <v>35199.293799999999</v>
      </c>
      <c r="J21" s="48">
        <v>10.1827835145456</v>
      </c>
      <c r="K21" s="47">
        <v>43274.9493</v>
      </c>
      <c r="L21" s="48">
        <v>17.000552634302199</v>
      </c>
      <c r="M21" s="48">
        <v>-0.18661270852141701</v>
      </c>
      <c r="N21" s="47">
        <v>5831752.7489999998</v>
      </c>
      <c r="O21" s="47">
        <v>46107092.302199997</v>
      </c>
      <c r="P21" s="47">
        <v>32933</v>
      </c>
      <c r="Q21" s="47">
        <v>28609</v>
      </c>
      <c r="R21" s="48">
        <v>15.114124925722701</v>
      </c>
      <c r="S21" s="47">
        <v>10.4962978349983</v>
      </c>
      <c r="T21" s="47">
        <v>10.9771474256353</v>
      </c>
      <c r="U21" s="49">
        <v>-4.5811351601860997</v>
      </c>
    </row>
    <row r="22" spans="1:21" ht="12" thickBot="1">
      <c r="A22" s="69"/>
      <c r="B22" s="71" t="s">
        <v>20</v>
      </c>
      <c r="C22" s="72"/>
      <c r="D22" s="47">
        <v>878326.11860000005</v>
      </c>
      <c r="E22" s="47">
        <v>858113</v>
      </c>
      <c r="F22" s="48">
        <v>102.355531101382</v>
      </c>
      <c r="G22" s="47">
        <v>630731.02520000003</v>
      </c>
      <c r="H22" s="48">
        <v>39.255258344314001</v>
      </c>
      <c r="I22" s="47">
        <v>127490.7159</v>
      </c>
      <c r="J22" s="48">
        <v>14.5151912484639</v>
      </c>
      <c r="K22" s="47">
        <v>88761.259099999996</v>
      </c>
      <c r="L22" s="48">
        <v>14.072759314773601</v>
      </c>
      <c r="M22" s="48">
        <v>0.43633289109122197</v>
      </c>
      <c r="N22" s="47">
        <v>14355797.867900001</v>
      </c>
      <c r="O22" s="47">
        <v>119905568.8653</v>
      </c>
      <c r="P22" s="47">
        <v>55264</v>
      </c>
      <c r="Q22" s="47">
        <v>53608</v>
      </c>
      <c r="R22" s="48">
        <v>3.0890911804208199</v>
      </c>
      <c r="S22" s="47">
        <v>15.893278058048599</v>
      </c>
      <c r="T22" s="47">
        <v>15.9688882648112</v>
      </c>
      <c r="U22" s="49">
        <v>-0.475737015903343</v>
      </c>
    </row>
    <row r="23" spans="1:21" ht="12" thickBot="1">
      <c r="A23" s="69"/>
      <c r="B23" s="71" t="s">
        <v>21</v>
      </c>
      <c r="C23" s="72"/>
      <c r="D23" s="47">
        <v>1900735.7327000001</v>
      </c>
      <c r="E23" s="47">
        <v>2425286</v>
      </c>
      <c r="F23" s="48">
        <v>78.371611954219006</v>
      </c>
      <c r="G23" s="47">
        <v>1826384.6211999999</v>
      </c>
      <c r="H23" s="48">
        <v>4.07094489501059</v>
      </c>
      <c r="I23" s="47">
        <v>144166.89869999999</v>
      </c>
      <c r="J23" s="48">
        <v>7.58479446773016</v>
      </c>
      <c r="K23" s="47">
        <v>230110.8554</v>
      </c>
      <c r="L23" s="48">
        <v>12.599254983258099</v>
      </c>
      <c r="M23" s="48">
        <v>-0.37348936255355802</v>
      </c>
      <c r="N23" s="47">
        <v>51491179.744199999</v>
      </c>
      <c r="O23" s="47">
        <v>240470508.389</v>
      </c>
      <c r="P23" s="47">
        <v>68485</v>
      </c>
      <c r="Q23" s="47">
        <v>64201</v>
      </c>
      <c r="R23" s="48">
        <v>6.6727932586719803</v>
      </c>
      <c r="S23" s="47">
        <v>27.754044428707001</v>
      </c>
      <c r="T23" s="47">
        <v>29.233634208189901</v>
      </c>
      <c r="U23" s="49">
        <v>-5.3310780822722101</v>
      </c>
    </row>
    <row r="24" spans="1:21" ht="12" thickBot="1">
      <c r="A24" s="69"/>
      <c r="B24" s="71" t="s">
        <v>22</v>
      </c>
      <c r="C24" s="72"/>
      <c r="D24" s="47">
        <v>227070.87150000001</v>
      </c>
      <c r="E24" s="47">
        <v>231714</v>
      </c>
      <c r="F24" s="48">
        <v>97.996181283824001</v>
      </c>
      <c r="G24" s="47">
        <v>175977.3867</v>
      </c>
      <c r="H24" s="48">
        <v>29.034119529858899</v>
      </c>
      <c r="I24" s="47">
        <v>30861.415099999998</v>
      </c>
      <c r="J24" s="48">
        <v>13.5910937832464</v>
      </c>
      <c r="K24" s="47">
        <v>27550.088400000001</v>
      </c>
      <c r="L24" s="48">
        <v>15.6554708060112</v>
      </c>
      <c r="M24" s="48">
        <v>0.12019296097793999</v>
      </c>
      <c r="N24" s="47">
        <v>3483220.2659999998</v>
      </c>
      <c r="O24" s="47">
        <v>30076829.830499999</v>
      </c>
      <c r="P24" s="47">
        <v>26485</v>
      </c>
      <c r="Q24" s="47">
        <v>26247</v>
      </c>
      <c r="R24" s="48">
        <v>0.90677029755781302</v>
      </c>
      <c r="S24" s="47">
        <v>8.5735650934491208</v>
      </c>
      <c r="T24" s="47">
        <v>8.3921658399055108</v>
      </c>
      <c r="U24" s="49">
        <v>2.11579723914633</v>
      </c>
    </row>
    <row r="25" spans="1:21" ht="12" thickBot="1">
      <c r="A25" s="69"/>
      <c r="B25" s="71" t="s">
        <v>23</v>
      </c>
      <c r="C25" s="72"/>
      <c r="D25" s="47">
        <v>193506.9117</v>
      </c>
      <c r="E25" s="47">
        <v>165150</v>
      </c>
      <c r="F25" s="48">
        <v>117.17039763851</v>
      </c>
      <c r="G25" s="47">
        <v>117615.6213</v>
      </c>
      <c r="H25" s="48">
        <v>64.524839099753194</v>
      </c>
      <c r="I25" s="47">
        <v>18923.7876</v>
      </c>
      <c r="J25" s="48">
        <v>9.7793858801995501</v>
      </c>
      <c r="K25" s="47">
        <v>15189.9234</v>
      </c>
      <c r="L25" s="48">
        <v>12.914885992274201</v>
      </c>
      <c r="M25" s="48">
        <v>0.245811917655885</v>
      </c>
      <c r="N25" s="47">
        <v>2937922.6184999999</v>
      </c>
      <c r="O25" s="47">
        <v>33233155.693799999</v>
      </c>
      <c r="P25" s="47">
        <v>15195</v>
      </c>
      <c r="Q25" s="47">
        <v>14531</v>
      </c>
      <c r="R25" s="48">
        <v>4.5695409813502099</v>
      </c>
      <c r="S25" s="47">
        <v>12.7349069891412</v>
      </c>
      <c r="T25" s="47">
        <v>13.4592808340789</v>
      </c>
      <c r="U25" s="49">
        <v>-5.6880968628617499</v>
      </c>
    </row>
    <row r="26" spans="1:21" ht="12" thickBot="1">
      <c r="A26" s="69"/>
      <c r="B26" s="71" t="s">
        <v>24</v>
      </c>
      <c r="C26" s="72"/>
      <c r="D26" s="47">
        <v>430716.54609999998</v>
      </c>
      <c r="E26" s="47">
        <v>429286</v>
      </c>
      <c r="F26" s="48">
        <v>100.33323847039</v>
      </c>
      <c r="G26" s="47">
        <v>321422.75180000003</v>
      </c>
      <c r="H26" s="48">
        <v>34.003129426259903</v>
      </c>
      <c r="I26" s="47">
        <v>101111.5619</v>
      </c>
      <c r="J26" s="48">
        <v>23.475197973129401</v>
      </c>
      <c r="K26" s="47">
        <v>78863.850099999996</v>
      </c>
      <c r="L26" s="48">
        <v>24.535864265474199</v>
      </c>
      <c r="M26" s="48">
        <v>0.282102785646272</v>
      </c>
      <c r="N26" s="47">
        <v>6601442.5192</v>
      </c>
      <c r="O26" s="47">
        <v>59789375.377700001</v>
      </c>
      <c r="P26" s="47">
        <v>34967</v>
      </c>
      <c r="Q26" s="47">
        <v>34645</v>
      </c>
      <c r="R26" s="48">
        <v>0.929427045749742</v>
      </c>
      <c r="S26" s="47">
        <v>12.317800958046201</v>
      </c>
      <c r="T26" s="47">
        <v>12.1599946254871</v>
      </c>
      <c r="U26" s="49">
        <v>1.28112422904506</v>
      </c>
    </row>
    <row r="27" spans="1:21" ht="12" thickBot="1">
      <c r="A27" s="69"/>
      <c r="B27" s="71" t="s">
        <v>25</v>
      </c>
      <c r="C27" s="72"/>
      <c r="D27" s="47">
        <v>252479.33189999999</v>
      </c>
      <c r="E27" s="47">
        <v>275266</v>
      </c>
      <c r="F27" s="48">
        <v>91.721946008588105</v>
      </c>
      <c r="G27" s="47">
        <v>181917.76689999999</v>
      </c>
      <c r="H27" s="48">
        <v>38.787616076437203</v>
      </c>
      <c r="I27" s="47">
        <v>74267.1446</v>
      </c>
      <c r="J27" s="48">
        <v>29.415138277304699</v>
      </c>
      <c r="K27" s="47">
        <v>53823.956100000003</v>
      </c>
      <c r="L27" s="48">
        <v>29.586970540149</v>
      </c>
      <c r="M27" s="48">
        <v>0.37981579172698499</v>
      </c>
      <c r="N27" s="47">
        <v>3700641.8001999999</v>
      </c>
      <c r="O27" s="47">
        <v>22422688.660399999</v>
      </c>
      <c r="P27" s="47">
        <v>34447</v>
      </c>
      <c r="Q27" s="47">
        <v>33915</v>
      </c>
      <c r="R27" s="48">
        <v>1.5686274509803899</v>
      </c>
      <c r="S27" s="47">
        <v>7.3295013179667299</v>
      </c>
      <c r="T27" s="47">
        <v>7.1111182426654898</v>
      </c>
      <c r="U27" s="49">
        <v>2.97950796142056</v>
      </c>
    </row>
    <row r="28" spans="1:21" ht="12" thickBot="1">
      <c r="A28" s="69"/>
      <c r="B28" s="71" t="s">
        <v>26</v>
      </c>
      <c r="C28" s="72"/>
      <c r="D28" s="47">
        <v>711835.93559999997</v>
      </c>
      <c r="E28" s="47">
        <v>773184</v>
      </c>
      <c r="F28" s="48">
        <v>92.065528464117193</v>
      </c>
      <c r="G28" s="47">
        <v>522027.99699999997</v>
      </c>
      <c r="H28" s="48">
        <v>36.359723940246802</v>
      </c>
      <c r="I28" s="47">
        <v>67680.9614</v>
      </c>
      <c r="J28" s="48">
        <v>9.5079438976275306</v>
      </c>
      <c r="K28" s="47">
        <v>43767.399700000002</v>
      </c>
      <c r="L28" s="48">
        <v>8.3841096553294605</v>
      </c>
      <c r="M28" s="48">
        <v>0.54637839725260196</v>
      </c>
      <c r="N28" s="47">
        <v>9969479.6565000005</v>
      </c>
      <c r="O28" s="47">
        <v>81406933.065599993</v>
      </c>
      <c r="P28" s="47">
        <v>41151</v>
      </c>
      <c r="Q28" s="47">
        <v>41243</v>
      </c>
      <c r="R28" s="48">
        <v>-0.22306815702058899</v>
      </c>
      <c r="S28" s="47">
        <v>17.298144288109601</v>
      </c>
      <c r="T28" s="47">
        <v>17.590198736755301</v>
      </c>
      <c r="U28" s="49">
        <v>-1.6883571080305699</v>
      </c>
    </row>
    <row r="29" spans="1:21" ht="12" thickBot="1">
      <c r="A29" s="69"/>
      <c r="B29" s="71" t="s">
        <v>27</v>
      </c>
      <c r="C29" s="72"/>
      <c r="D29" s="47">
        <v>602517.68920000002</v>
      </c>
      <c r="E29" s="47">
        <v>606766</v>
      </c>
      <c r="F29" s="48">
        <v>99.299843629999103</v>
      </c>
      <c r="G29" s="47">
        <v>458532.04810000001</v>
      </c>
      <c r="H29" s="48">
        <v>31.401434577283599</v>
      </c>
      <c r="I29" s="47">
        <v>112358.80220000001</v>
      </c>
      <c r="J29" s="48">
        <v>18.648216345180799</v>
      </c>
      <c r="K29" s="47">
        <v>82733.729300000006</v>
      </c>
      <c r="L29" s="48">
        <v>18.043172694868399</v>
      </c>
      <c r="M29" s="48">
        <v>0.35807733013674298</v>
      </c>
      <c r="N29" s="47">
        <v>8264009.2607000005</v>
      </c>
      <c r="O29" s="47">
        <v>53490475.8072</v>
      </c>
      <c r="P29" s="47">
        <v>83908</v>
      </c>
      <c r="Q29" s="47">
        <v>84047</v>
      </c>
      <c r="R29" s="48">
        <v>-0.16538365438385499</v>
      </c>
      <c r="S29" s="47">
        <v>7.1806942031749097</v>
      </c>
      <c r="T29" s="47">
        <v>7.2062640665342004</v>
      </c>
      <c r="U29" s="49">
        <v>-0.35609180165322502</v>
      </c>
    </row>
    <row r="30" spans="1:21" ht="12" thickBot="1">
      <c r="A30" s="69"/>
      <c r="B30" s="71" t="s">
        <v>28</v>
      </c>
      <c r="C30" s="72"/>
      <c r="D30" s="47">
        <v>891461.47530000005</v>
      </c>
      <c r="E30" s="47">
        <v>1014166</v>
      </c>
      <c r="F30" s="48">
        <v>87.900942774654197</v>
      </c>
      <c r="G30" s="47">
        <v>774323.29310000001</v>
      </c>
      <c r="H30" s="48">
        <v>15.127813310515</v>
      </c>
      <c r="I30" s="47">
        <v>150203.56090000001</v>
      </c>
      <c r="J30" s="48">
        <v>16.849136509174699</v>
      </c>
      <c r="K30" s="47">
        <v>128049.1492</v>
      </c>
      <c r="L30" s="48">
        <v>16.5369104017723</v>
      </c>
      <c r="M30" s="48">
        <v>0.17301490746648401</v>
      </c>
      <c r="N30" s="47">
        <v>13031329.950099999</v>
      </c>
      <c r="O30" s="47">
        <v>92291068.640000001</v>
      </c>
      <c r="P30" s="47">
        <v>56111</v>
      </c>
      <c r="Q30" s="47">
        <v>53841</v>
      </c>
      <c r="R30" s="48">
        <v>4.2161178284207299</v>
      </c>
      <c r="S30" s="47">
        <v>15.887463693393499</v>
      </c>
      <c r="T30" s="47">
        <v>15.8163749800338</v>
      </c>
      <c r="U30" s="49">
        <v>0.44745161802767403</v>
      </c>
    </row>
    <row r="31" spans="1:21" ht="12" thickBot="1">
      <c r="A31" s="69"/>
      <c r="B31" s="71" t="s">
        <v>29</v>
      </c>
      <c r="C31" s="72"/>
      <c r="D31" s="47">
        <v>568821.37159999995</v>
      </c>
      <c r="E31" s="47">
        <v>663624</v>
      </c>
      <c r="F31" s="48">
        <v>85.714406290309</v>
      </c>
      <c r="G31" s="47">
        <v>496205.58100000001</v>
      </c>
      <c r="H31" s="48">
        <v>14.6342148054155</v>
      </c>
      <c r="I31" s="47">
        <v>42056.281300000002</v>
      </c>
      <c r="J31" s="48">
        <v>7.3935831879352003</v>
      </c>
      <c r="K31" s="47">
        <v>27430.969700000001</v>
      </c>
      <c r="L31" s="48">
        <v>5.5281461455388197</v>
      </c>
      <c r="M31" s="48">
        <v>0.53316786682900197</v>
      </c>
      <c r="N31" s="47">
        <v>14077789.787599999</v>
      </c>
      <c r="O31" s="47">
        <v>96442613.057999998</v>
      </c>
      <c r="P31" s="47">
        <v>22967</v>
      </c>
      <c r="Q31" s="47">
        <v>21893</v>
      </c>
      <c r="R31" s="48">
        <v>4.9056776138491696</v>
      </c>
      <c r="S31" s="47">
        <v>24.766899098706801</v>
      </c>
      <c r="T31" s="47">
        <v>23.2289617868725</v>
      </c>
      <c r="U31" s="49">
        <v>6.2096482313146399</v>
      </c>
    </row>
    <row r="32" spans="1:21" ht="12" thickBot="1">
      <c r="A32" s="69"/>
      <c r="B32" s="71" t="s">
        <v>30</v>
      </c>
      <c r="C32" s="72"/>
      <c r="D32" s="47">
        <v>139418.71799999999</v>
      </c>
      <c r="E32" s="47">
        <v>145933</v>
      </c>
      <c r="F32" s="48">
        <v>95.536114518306306</v>
      </c>
      <c r="G32" s="47">
        <v>103676.3063</v>
      </c>
      <c r="H32" s="48">
        <v>34.4750049221227</v>
      </c>
      <c r="I32" s="47">
        <v>41765.399100000002</v>
      </c>
      <c r="J32" s="48">
        <v>29.9568090276085</v>
      </c>
      <c r="K32" s="47">
        <v>30291.222399999999</v>
      </c>
      <c r="L32" s="48">
        <v>29.217111875444999</v>
      </c>
      <c r="M32" s="48">
        <v>0.378795432831394</v>
      </c>
      <c r="N32" s="47">
        <v>2053008.4839999999</v>
      </c>
      <c r="O32" s="47">
        <v>13432826.687000001</v>
      </c>
      <c r="P32" s="47">
        <v>28210</v>
      </c>
      <c r="Q32" s="47">
        <v>28018</v>
      </c>
      <c r="R32" s="48">
        <v>0.68527375258762302</v>
      </c>
      <c r="S32" s="47">
        <v>4.9421736263736298</v>
      </c>
      <c r="T32" s="47">
        <v>4.9607776714969001</v>
      </c>
      <c r="U32" s="49">
        <v>-0.37643447053314999</v>
      </c>
    </row>
    <row r="33" spans="1:21" ht="12" thickBot="1">
      <c r="A33" s="69"/>
      <c r="B33" s="71" t="s">
        <v>31</v>
      </c>
      <c r="C33" s="72"/>
      <c r="D33" s="47">
        <v>3.8462000000000001</v>
      </c>
      <c r="E33" s="50"/>
      <c r="F33" s="50"/>
      <c r="G33" s="47">
        <v>79.513999999999996</v>
      </c>
      <c r="H33" s="48">
        <v>-95.162864401237499</v>
      </c>
      <c r="I33" s="47">
        <v>0.74890000000000001</v>
      </c>
      <c r="J33" s="48">
        <v>19.471166346003798</v>
      </c>
      <c r="K33" s="47">
        <v>15.9224</v>
      </c>
      <c r="L33" s="48">
        <v>20.024649747214301</v>
      </c>
      <c r="M33" s="48">
        <v>-0.95296563332161</v>
      </c>
      <c r="N33" s="47">
        <v>238.41370000000001</v>
      </c>
      <c r="O33" s="47">
        <v>3418.3941</v>
      </c>
      <c r="P33" s="47">
        <v>3</v>
      </c>
      <c r="Q33" s="47">
        <v>1</v>
      </c>
      <c r="R33" s="48">
        <v>200</v>
      </c>
      <c r="S33" s="47">
        <v>1.28206666666667</v>
      </c>
      <c r="T33" s="47">
        <v>3.8462000000000001</v>
      </c>
      <c r="U33" s="49">
        <v>-200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81383.827799999999</v>
      </c>
      <c r="E35" s="47">
        <v>108682</v>
      </c>
      <c r="F35" s="48">
        <v>74.882526821368799</v>
      </c>
      <c r="G35" s="47">
        <v>65557.823600000003</v>
      </c>
      <c r="H35" s="48">
        <v>24.140527142209798</v>
      </c>
      <c r="I35" s="47">
        <v>5083.8100999999997</v>
      </c>
      <c r="J35" s="48">
        <v>6.2467080222540199</v>
      </c>
      <c r="K35" s="47">
        <v>9295.9241000000002</v>
      </c>
      <c r="L35" s="48">
        <v>14.179732623094599</v>
      </c>
      <c r="M35" s="48">
        <v>-0.45311406963832701</v>
      </c>
      <c r="N35" s="47">
        <v>1281303.6288000001</v>
      </c>
      <c r="O35" s="47">
        <v>18493918.821800001</v>
      </c>
      <c r="P35" s="47">
        <v>6613</v>
      </c>
      <c r="Q35" s="47">
        <v>6597</v>
      </c>
      <c r="R35" s="48">
        <v>0.242534485372148</v>
      </c>
      <c r="S35" s="47">
        <v>12.3066426432784</v>
      </c>
      <c r="T35" s="47">
        <v>12.442221464301999</v>
      </c>
      <c r="U35" s="49">
        <v>-1.1016718771598999</v>
      </c>
    </row>
    <row r="36" spans="1:21" ht="12" thickBot="1">
      <c r="A36" s="69"/>
      <c r="B36" s="71" t="s">
        <v>37</v>
      </c>
      <c r="C36" s="72"/>
      <c r="D36" s="50"/>
      <c r="E36" s="47">
        <v>548142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380534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69"/>
      <c r="B38" s="71" t="s">
        <v>39</v>
      </c>
      <c r="C38" s="72"/>
      <c r="D38" s="50"/>
      <c r="E38" s="47">
        <v>239782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208386.3242</v>
      </c>
      <c r="E39" s="47">
        <v>325899</v>
      </c>
      <c r="F39" s="48">
        <v>63.94199558759</v>
      </c>
      <c r="G39" s="47">
        <v>259865.53</v>
      </c>
      <c r="H39" s="48">
        <v>-19.8099400870904</v>
      </c>
      <c r="I39" s="47">
        <v>10490.0335</v>
      </c>
      <c r="J39" s="48">
        <v>5.0339356674539397</v>
      </c>
      <c r="K39" s="47">
        <v>13660.8534</v>
      </c>
      <c r="L39" s="48">
        <v>5.2568932093456198</v>
      </c>
      <c r="M39" s="48">
        <v>-0.23210994270680099</v>
      </c>
      <c r="N39" s="47">
        <v>3365788.0268999999</v>
      </c>
      <c r="O39" s="47">
        <v>26482732.162099998</v>
      </c>
      <c r="P39" s="47">
        <v>344</v>
      </c>
      <c r="Q39" s="47">
        <v>334</v>
      </c>
      <c r="R39" s="48">
        <v>2.99401197604789</v>
      </c>
      <c r="S39" s="47">
        <v>605.77419825581399</v>
      </c>
      <c r="T39" s="47">
        <v>595.11617784431098</v>
      </c>
      <c r="U39" s="49">
        <v>1.7594048148946999</v>
      </c>
    </row>
    <row r="40" spans="1:21" ht="12" thickBot="1">
      <c r="A40" s="69"/>
      <c r="B40" s="71" t="s">
        <v>34</v>
      </c>
      <c r="C40" s="72"/>
      <c r="D40" s="47">
        <v>406621.86619999999</v>
      </c>
      <c r="E40" s="47">
        <v>346128</v>
      </c>
      <c r="F40" s="48">
        <v>117.47731076364801</v>
      </c>
      <c r="G40" s="47">
        <v>321613.6373</v>
      </c>
      <c r="H40" s="48">
        <v>26.4317861685401</v>
      </c>
      <c r="I40" s="47">
        <v>29618.4568</v>
      </c>
      <c r="J40" s="48">
        <v>7.2840295276771796</v>
      </c>
      <c r="K40" s="47">
        <v>28443.185000000001</v>
      </c>
      <c r="L40" s="48">
        <v>8.8438989213222605</v>
      </c>
      <c r="M40" s="48">
        <v>4.1319978757653003E-2</v>
      </c>
      <c r="N40" s="47">
        <v>6111206.4932000004</v>
      </c>
      <c r="O40" s="47">
        <v>54099527.631899998</v>
      </c>
      <c r="P40" s="47">
        <v>2137</v>
      </c>
      <c r="Q40" s="47">
        <v>2054</v>
      </c>
      <c r="R40" s="48">
        <v>4.0408958130477197</v>
      </c>
      <c r="S40" s="47">
        <v>190.276961254095</v>
      </c>
      <c r="T40" s="47">
        <v>174.65850443037999</v>
      </c>
      <c r="U40" s="49">
        <v>8.2082753060461204</v>
      </c>
    </row>
    <row r="41" spans="1:21" ht="12" thickBot="1">
      <c r="A41" s="69"/>
      <c r="B41" s="71" t="s">
        <v>40</v>
      </c>
      <c r="C41" s="72"/>
      <c r="D41" s="50"/>
      <c r="E41" s="47">
        <v>160920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64651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53728.743600000002</v>
      </c>
      <c r="E43" s="53"/>
      <c r="F43" s="53"/>
      <c r="G43" s="52">
        <v>53091.178</v>
      </c>
      <c r="H43" s="54">
        <v>1.2008880270089299</v>
      </c>
      <c r="I43" s="52">
        <v>4985.3855000000003</v>
      </c>
      <c r="J43" s="54">
        <v>9.2788052836582597</v>
      </c>
      <c r="K43" s="52">
        <v>5438.0833000000002</v>
      </c>
      <c r="L43" s="54">
        <v>10.242913238805899</v>
      </c>
      <c r="M43" s="54">
        <v>-8.3245837738454995E-2</v>
      </c>
      <c r="N43" s="52">
        <v>345695.57160000002</v>
      </c>
      <c r="O43" s="52">
        <v>3842887.1608000002</v>
      </c>
      <c r="P43" s="52">
        <v>32</v>
      </c>
      <c r="Q43" s="52">
        <v>37</v>
      </c>
      <c r="R43" s="54">
        <v>-13.5135135135135</v>
      </c>
      <c r="S43" s="52">
        <v>1679.0232375000001</v>
      </c>
      <c r="T43" s="52">
        <v>517.09484594594596</v>
      </c>
      <c r="U43" s="55">
        <v>69.202639106062705</v>
      </c>
    </row>
  </sheetData>
  <mergeCells count="41"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3:C23"/>
    <mergeCell ref="B26:C26"/>
    <mergeCell ref="B27:C27"/>
    <mergeCell ref="B28:C28"/>
    <mergeCell ref="B29:C29"/>
    <mergeCell ref="B25:C2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66809</v>
      </c>
      <c r="D2" s="32">
        <v>586763.94815897394</v>
      </c>
      <c r="E2" s="32">
        <v>536774.98722307698</v>
      </c>
      <c r="F2" s="32">
        <v>49988.960935897398</v>
      </c>
      <c r="G2" s="32">
        <v>536774.98722307698</v>
      </c>
      <c r="H2" s="32">
        <v>8.5194329155263204E-2</v>
      </c>
    </row>
    <row r="3" spans="1:8" ht="14.25">
      <c r="A3" s="32">
        <v>2</v>
      </c>
      <c r="B3" s="33">
        <v>13</v>
      </c>
      <c r="C3" s="32">
        <v>11319.661</v>
      </c>
      <c r="D3" s="32">
        <v>88186.075398018307</v>
      </c>
      <c r="E3" s="32">
        <v>68670.150266901095</v>
      </c>
      <c r="F3" s="32">
        <v>19515.925131117201</v>
      </c>
      <c r="G3" s="32">
        <v>68670.150266901095</v>
      </c>
      <c r="H3" s="32">
        <v>0.221303930842076</v>
      </c>
    </row>
    <row r="4" spans="1:8" ht="14.25">
      <c r="A4" s="32">
        <v>3</v>
      </c>
      <c r="B4" s="33">
        <v>14</v>
      </c>
      <c r="C4" s="32">
        <v>98906</v>
      </c>
      <c r="D4" s="32">
        <v>103126.23566666699</v>
      </c>
      <c r="E4" s="32">
        <v>76345.855147008493</v>
      </c>
      <c r="F4" s="32">
        <v>26780.380519658102</v>
      </c>
      <c r="G4" s="32">
        <v>76345.855147008493</v>
      </c>
      <c r="H4" s="32">
        <v>0.25968542676395101</v>
      </c>
    </row>
    <row r="5" spans="1:8" ht="14.25">
      <c r="A5" s="32">
        <v>4</v>
      </c>
      <c r="B5" s="33">
        <v>15</v>
      </c>
      <c r="C5" s="32">
        <v>9303</v>
      </c>
      <c r="D5" s="32">
        <v>60785.932571794903</v>
      </c>
      <c r="E5" s="32">
        <v>49459.894070085502</v>
      </c>
      <c r="F5" s="32">
        <v>11326.038501709399</v>
      </c>
      <c r="G5" s="32">
        <v>49459.894070085502</v>
      </c>
      <c r="H5" s="32">
        <v>0.18632663878821101</v>
      </c>
    </row>
    <row r="6" spans="1:8" ht="14.25">
      <c r="A6" s="32">
        <v>5</v>
      </c>
      <c r="B6" s="33">
        <v>16</v>
      </c>
      <c r="C6" s="32">
        <v>4653</v>
      </c>
      <c r="D6" s="32">
        <v>110621.362752991</v>
      </c>
      <c r="E6" s="32">
        <v>91001.647096581204</v>
      </c>
      <c r="F6" s="32">
        <v>19619.715656410299</v>
      </c>
      <c r="G6" s="32">
        <v>91001.647096581204</v>
      </c>
      <c r="H6" s="32">
        <v>0.17735919327100899</v>
      </c>
    </row>
    <row r="7" spans="1:8" ht="14.25">
      <c r="A7" s="32">
        <v>6</v>
      </c>
      <c r="B7" s="33">
        <v>17</v>
      </c>
      <c r="C7" s="32">
        <v>15490</v>
      </c>
      <c r="D7" s="32">
        <v>235979.512579487</v>
      </c>
      <c r="E7" s="32">
        <v>187114.08244359001</v>
      </c>
      <c r="F7" s="32">
        <v>48865.430135897397</v>
      </c>
      <c r="G7" s="32">
        <v>187114.08244359001</v>
      </c>
      <c r="H7" s="32">
        <v>0.20707488375474001</v>
      </c>
    </row>
    <row r="8" spans="1:8" ht="14.25">
      <c r="A8" s="32">
        <v>7</v>
      </c>
      <c r="B8" s="33">
        <v>18</v>
      </c>
      <c r="C8" s="32">
        <v>26750</v>
      </c>
      <c r="D8" s="32">
        <v>104019.268723077</v>
      </c>
      <c r="E8" s="32">
        <v>86303.884458974397</v>
      </c>
      <c r="F8" s="32">
        <v>17715.384264102599</v>
      </c>
      <c r="G8" s="32">
        <v>86303.884458974397</v>
      </c>
      <c r="H8" s="32">
        <v>0.170308679166597</v>
      </c>
    </row>
    <row r="9" spans="1:8" ht="14.25">
      <c r="A9" s="32">
        <v>8</v>
      </c>
      <c r="B9" s="33">
        <v>19</v>
      </c>
      <c r="C9" s="32">
        <v>18361</v>
      </c>
      <c r="D9" s="32">
        <v>75761.887672649595</v>
      </c>
      <c r="E9" s="32">
        <v>71427.166511965799</v>
      </c>
      <c r="F9" s="32">
        <v>4334.72116068376</v>
      </c>
      <c r="G9" s="32">
        <v>71427.166511965799</v>
      </c>
      <c r="H9" s="32">
        <v>5.7215062795335003E-2</v>
      </c>
    </row>
    <row r="10" spans="1:8" ht="14.25">
      <c r="A10" s="32">
        <v>9</v>
      </c>
      <c r="B10" s="33">
        <v>21</v>
      </c>
      <c r="C10" s="32">
        <v>126651</v>
      </c>
      <c r="D10" s="32">
        <v>522076.10460000002</v>
      </c>
      <c r="E10" s="32">
        <v>489160.07799999998</v>
      </c>
      <c r="F10" s="32">
        <v>32916.026599999997</v>
      </c>
      <c r="G10" s="32">
        <v>489160.07799999998</v>
      </c>
      <c r="H10" s="32">
        <v>6.3048330138034805E-2</v>
      </c>
    </row>
    <row r="11" spans="1:8" ht="14.25">
      <c r="A11" s="32">
        <v>10</v>
      </c>
      <c r="B11" s="33">
        <v>22</v>
      </c>
      <c r="C11" s="32">
        <v>32417</v>
      </c>
      <c r="D11" s="32">
        <v>507929.35904700903</v>
      </c>
      <c r="E11" s="32">
        <v>454733.21951367502</v>
      </c>
      <c r="F11" s="32">
        <v>53196.139533333298</v>
      </c>
      <c r="G11" s="32">
        <v>454733.21951367502</v>
      </c>
      <c r="H11" s="32">
        <v>0.104731373735004</v>
      </c>
    </row>
    <row r="12" spans="1:8" ht="14.25">
      <c r="A12" s="32">
        <v>11</v>
      </c>
      <c r="B12" s="33">
        <v>23</v>
      </c>
      <c r="C12" s="32">
        <v>169384.62899999999</v>
      </c>
      <c r="D12" s="32">
        <v>1401489.5188042701</v>
      </c>
      <c r="E12" s="32">
        <v>1157348.9027752101</v>
      </c>
      <c r="F12" s="32">
        <v>244140.61602906001</v>
      </c>
      <c r="G12" s="32">
        <v>1157348.9027752101</v>
      </c>
      <c r="H12" s="32">
        <v>0.17420081474270099</v>
      </c>
    </row>
    <row r="13" spans="1:8" ht="14.25">
      <c r="A13" s="32">
        <v>12</v>
      </c>
      <c r="B13" s="33">
        <v>24</v>
      </c>
      <c r="C13" s="32">
        <v>34210.47</v>
      </c>
      <c r="D13" s="32">
        <v>1003932.43983761</v>
      </c>
      <c r="E13" s="32">
        <v>957859.10705555603</v>
      </c>
      <c r="F13" s="32">
        <v>46073.3327820513</v>
      </c>
      <c r="G13" s="32">
        <v>957859.10705555603</v>
      </c>
      <c r="H13" s="32">
        <v>4.5892861863796298E-2</v>
      </c>
    </row>
    <row r="14" spans="1:8" ht="14.25">
      <c r="A14" s="32">
        <v>13</v>
      </c>
      <c r="B14" s="33">
        <v>25</v>
      </c>
      <c r="C14" s="32">
        <v>63901</v>
      </c>
      <c r="D14" s="32">
        <v>671441.07499999995</v>
      </c>
      <c r="E14" s="32">
        <v>621732.29339999997</v>
      </c>
      <c r="F14" s="32">
        <v>49708.781600000002</v>
      </c>
      <c r="G14" s="32">
        <v>621732.29339999997</v>
      </c>
      <c r="H14" s="32">
        <v>7.4032976907169395E-2</v>
      </c>
    </row>
    <row r="15" spans="1:8" ht="14.25">
      <c r="A15" s="32">
        <v>14</v>
      </c>
      <c r="B15" s="33">
        <v>26</v>
      </c>
      <c r="C15" s="32">
        <v>95877</v>
      </c>
      <c r="D15" s="32">
        <v>345674.254523304</v>
      </c>
      <c r="E15" s="32">
        <v>310475.282542478</v>
      </c>
      <c r="F15" s="32">
        <v>35198.971980825998</v>
      </c>
      <c r="G15" s="32">
        <v>310475.282542478</v>
      </c>
      <c r="H15" s="32">
        <v>0.10182699903227201</v>
      </c>
    </row>
    <row r="16" spans="1:8" ht="14.25">
      <c r="A16" s="32">
        <v>15</v>
      </c>
      <c r="B16" s="33">
        <v>27</v>
      </c>
      <c r="C16" s="32">
        <v>130433.36</v>
      </c>
      <c r="D16" s="32">
        <v>878326.32120000001</v>
      </c>
      <c r="E16" s="32">
        <v>750835.40280000004</v>
      </c>
      <c r="F16" s="32">
        <v>127490.9184</v>
      </c>
      <c r="G16" s="32">
        <v>750835.40280000004</v>
      </c>
      <c r="H16" s="32">
        <v>0.14515210955515701</v>
      </c>
    </row>
    <row r="17" spans="1:8" ht="14.25">
      <c r="A17" s="32">
        <v>16</v>
      </c>
      <c r="B17" s="33">
        <v>29</v>
      </c>
      <c r="C17" s="32">
        <v>155214</v>
      </c>
      <c r="D17" s="32">
        <v>1900736.4066034199</v>
      </c>
      <c r="E17" s="32">
        <v>1756568.8674230799</v>
      </c>
      <c r="F17" s="32">
        <v>144167.53918034199</v>
      </c>
      <c r="G17" s="32">
        <v>1756568.8674230799</v>
      </c>
      <c r="H17" s="32">
        <v>7.5848254749834906E-2</v>
      </c>
    </row>
    <row r="18" spans="1:8" ht="14.25">
      <c r="A18" s="32">
        <v>17</v>
      </c>
      <c r="B18" s="33">
        <v>31</v>
      </c>
      <c r="C18" s="32">
        <v>33113.205999999998</v>
      </c>
      <c r="D18" s="32">
        <v>227070.85653986799</v>
      </c>
      <c r="E18" s="32">
        <v>196209.45257456301</v>
      </c>
      <c r="F18" s="32">
        <v>30861.403965305501</v>
      </c>
      <c r="G18" s="32">
        <v>196209.45257456301</v>
      </c>
      <c r="H18" s="32">
        <v>0.13591089775048701</v>
      </c>
    </row>
    <row r="19" spans="1:8" ht="14.25">
      <c r="A19" s="32">
        <v>18</v>
      </c>
      <c r="B19" s="33">
        <v>32</v>
      </c>
      <c r="C19" s="32">
        <v>12928.605</v>
      </c>
      <c r="D19" s="32">
        <v>193506.90935880801</v>
      </c>
      <c r="E19" s="32">
        <v>174583.11935804001</v>
      </c>
      <c r="F19" s="32">
        <v>18923.7900007678</v>
      </c>
      <c r="G19" s="32">
        <v>174583.11935804001</v>
      </c>
      <c r="H19" s="32">
        <v>9.7793872391804704E-2</v>
      </c>
    </row>
    <row r="20" spans="1:8" ht="14.25">
      <c r="A20" s="32">
        <v>19</v>
      </c>
      <c r="B20" s="33">
        <v>33</v>
      </c>
      <c r="C20" s="32">
        <v>30946.105</v>
      </c>
      <c r="D20" s="32">
        <v>430716.54588587099</v>
      </c>
      <c r="E20" s="32">
        <v>329605.00214079401</v>
      </c>
      <c r="F20" s="32">
        <v>101111.543745077</v>
      </c>
      <c r="G20" s="32">
        <v>329605.00214079401</v>
      </c>
      <c r="H20" s="32">
        <v>0.23475193769748801</v>
      </c>
    </row>
    <row r="21" spans="1:8" ht="14.25">
      <c r="A21" s="32">
        <v>20</v>
      </c>
      <c r="B21" s="33">
        <v>34</v>
      </c>
      <c r="C21" s="32">
        <v>49212.639999999999</v>
      </c>
      <c r="D21" s="32">
        <v>252479.33263690301</v>
      </c>
      <c r="E21" s="32">
        <v>178212.19367826599</v>
      </c>
      <c r="F21" s="32">
        <v>74267.138958637894</v>
      </c>
      <c r="G21" s="32">
        <v>178212.19367826599</v>
      </c>
      <c r="H21" s="32">
        <v>0.29415135957065902</v>
      </c>
    </row>
    <row r="22" spans="1:8" ht="14.25">
      <c r="A22" s="32">
        <v>21</v>
      </c>
      <c r="B22" s="33">
        <v>35</v>
      </c>
      <c r="C22" s="32">
        <v>32542.902999999998</v>
      </c>
      <c r="D22" s="32">
        <v>711835.93551946897</v>
      </c>
      <c r="E22" s="32">
        <v>644154.97058693704</v>
      </c>
      <c r="F22" s="32">
        <v>67680.964932532195</v>
      </c>
      <c r="G22" s="32">
        <v>644154.97058693704</v>
      </c>
      <c r="H22" s="32">
        <v>9.5079443949596901E-2</v>
      </c>
    </row>
    <row r="23" spans="1:8" ht="14.25">
      <c r="A23" s="32">
        <v>22</v>
      </c>
      <c r="B23" s="33">
        <v>36</v>
      </c>
      <c r="C23" s="32">
        <v>100591.399</v>
      </c>
      <c r="D23" s="32">
        <v>602517.687861062</v>
      </c>
      <c r="E23" s="32">
        <v>490158.88097227301</v>
      </c>
      <c r="F23" s="32">
        <v>112358.806888789</v>
      </c>
      <c r="G23" s="32">
        <v>490158.88097227301</v>
      </c>
      <c r="H23" s="32">
        <v>0.18648217164820899</v>
      </c>
    </row>
    <row r="24" spans="1:8" ht="14.25">
      <c r="A24" s="32">
        <v>23</v>
      </c>
      <c r="B24" s="33">
        <v>37</v>
      </c>
      <c r="C24" s="32">
        <v>85086.218999999997</v>
      </c>
      <c r="D24" s="32">
        <v>891461.455277876</v>
      </c>
      <c r="E24" s="32">
        <v>741257.89399354404</v>
      </c>
      <c r="F24" s="32">
        <v>150203.56128433201</v>
      </c>
      <c r="G24" s="32">
        <v>741257.89399354404</v>
      </c>
      <c r="H24" s="32">
        <v>0.16849136930717001</v>
      </c>
    </row>
    <row r="25" spans="1:8" ht="14.25">
      <c r="A25" s="32">
        <v>24</v>
      </c>
      <c r="B25" s="33">
        <v>38</v>
      </c>
      <c r="C25" s="32">
        <v>113828.591</v>
      </c>
      <c r="D25" s="32">
        <v>568821.36390265496</v>
      </c>
      <c r="E25" s="32">
        <v>526765.360712389</v>
      </c>
      <c r="F25" s="32">
        <v>42056.003190265503</v>
      </c>
      <c r="G25" s="32">
        <v>526765.360712389</v>
      </c>
      <c r="H25" s="32">
        <v>7.3935343957057698E-2</v>
      </c>
    </row>
    <row r="26" spans="1:8" ht="14.25">
      <c r="A26" s="32">
        <v>25</v>
      </c>
      <c r="B26" s="33">
        <v>39</v>
      </c>
      <c r="C26" s="32">
        <v>98049.631999999998</v>
      </c>
      <c r="D26" s="32">
        <v>139418.654002942</v>
      </c>
      <c r="E26" s="32">
        <v>97653.296332489699</v>
      </c>
      <c r="F26" s="32">
        <v>41765.357670452599</v>
      </c>
      <c r="G26" s="32">
        <v>97653.296332489699</v>
      </c>
      <c r="H26" s="32">
        <v>0.29956793062692399</v>
      </c>
    </row>
    <row r="27" spans="1:8" ht="14.25">
      <c r="A27" s="32">
        <v>26</v>
      </c>
      <c r="B27" s="33">
        <v>40</v>
      </c>
      <c r="C27" s="32">
        <v>1</v>
      </c>
      <c r="D27" s="32">
        <v>3.8462000000000001</v>
      </c>
      <c r="E27" s="32">
        <v>3.0973000000000002</v>
      </c>
      <c r="F27" s="32">
        <v>0.74890000000000001</v>
      </c>
      <c r="G27" s="32">
        <v>3.0973000000000002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5726.2759999999998</v>
      </c>
      <c r="D28" s="32">
        <v>81383.827699999994</v>
      </c>
      <c r="E28" s="32">
        <v>76300.014500000005</v>
      </c>
      <c r="F28" s="32">
        <v>5083.8131999999996</v>
      </c>
      <c r="G28" s="32">
        <v>76300.014500000005</v>
      </c>
      <c r="H28" s="32">
        <v>6.2467118390402303E-2</v>
      </c>
    </row>
    <row r="29" spans="1:8" ht="14.25">
      <c r="A29" s="32">
        <v>28</v>
      </c>
      <c r="B29" s="33">
        <v>75</v>
      </c>
      <c r="C29" s="32">
        <v>358</v>
      </c>
      <c r="D29" s="32">
        <v>208386.32478632501</v>
      </c>
      <c r="E29" s="32">
        <v>197896.290598291</v>
      </c>
      <c r="F29" s="32">
        <v>10490.0341880342</v>
      </c>
      <c r="G29" s="32">
        <v>197896.290598291</v>
      </c>
      <c r="H29" s="32">
        <v>5.0339359834626701E-2</v>
      </c>
    </row>
    <row r="30" spans="1:8" ht="14.25">
      <c r="A30" s="32">
        <v>29</v>
      </c>
      <c r="B30" s="33">
        <v>76</v>
      </c>
      <c r="C30" s="32">
        <v>2328</v>
      </c>
      <c r="D30" s="32">
        <v>406621.858794017</v>
      </c>
      <c r="E30" s="32">
        <v>377003.412877778</v>
      </c>
      <c r="F30" s="32">
        <v>29618.4459162393</v>
      </c>
      <c r="G30" s="32">
        <v>377003.412877778</v>
      </c>
      <c r="H30" s="32">
        <v>7.2840269837149002E-2</v>
      </c>
    </row>
    <row r="31" spans="1:8" ht="14.25">
      <c r="A31" s="32">
        <v>30</v>
      </c>
      <c r="B31" s="33">
        <v>99</v>
      </c>
      <c r="C31" s="32">
        <v>32</v>
      </c>
      <c r="D31" s="32">
        <v>53728.743665380804</v>
      </c>
      <c r="E31" s="32">
        <v>48743.357991074801</v>
      </c>
      <c r="F31" s="32">
        <v>4985.3856743060296</v>
      </c>
      <c r="G31" s="32">
        <v>48743.357991074801</v>
      </c>
      <c r="H31" s="32">
        <v>9.2788055967857497E-2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2014-03-13T02:49:12Z</dcterms:modified>
</cp:coreProperties>
</file>