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<sst xmlns="http://schemas.openxmlformats.org/spreadsheetml/2006/main" count="114" uniqueCount="71">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</sst>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16175997.6755</v>
      </c>
      <c r="F3" s="25">
        <f>RA!I7</f>
        <v>1621568.8606</v>
      </c>
      <c r="G3" s="16">
        <f>E3-F3</f>
        <v>14554428.8149</v>
      </c>
      <c r="H3" s="27">
        <f>RA!J7</f>
        <v>10.024536928909299</v>
      </c>
      <c r="I3" s="20">
        <f>SUM(I4:I39)</f>
        <v>16176001.760791995</v>
      </c>
      <c r="J3" s="21">
        <f>SUM(J4:J39)</f>
        <v>14554428.787473889</v>
      </c>
      <c r="K3" s="22">
        <f>E3-I3</f>
        <v>-4.0852919947355986</v>
      </c>
      <c r="L3" s="22">
        <f>G3-J3</f>
        <v>2.7426110580563545E-2</v>
      </c>
    </row>
    <row r="4" spans="1:12">
      <c r="A4" s="38">
        <f>RA!A8</f>
        <v>41712</v>
      </c>
      <c r="B4" s="12">
        <v>12</v>
      </c>
      <c r="C4" s="35" t="s">
        <v>6</v>
      </c>
      <c r="D4" s="35"/>
      <c r="E4" s="15">
        <f>VLOOKUP(C4,RA!B8:D39,3,0)</f>
        <v>909219.11100000003</v>
      </c>
      <c r="F4" s="25">
        <f>VLOOKUP(C4,RA!B8:I43,8,0)</f>
        <v>-64212.431700000001</v>
      </c>
      <c r="G4" s="16">
        <f t="shared" ref="G4:G39" si="0">E4-F4</f>
        <v>973431.54269999999</v>
      </c>
      <c r="H4" s="27">
        <f>RA!J8</f>
        <v>-7.0623715365349398</v>
      </c>
      <c r="I4" s="20">
        <f>VLOOKUP(B4,RMS!B:D,3,FALSE)</f>
        <v>909219.85582478601</v>
      </c>
      <c r="J4" s="21">
        <f>VLOOKUP(B4,RMS!B:E,4,FALSE)</f>
        <v>973431.54576239304</v>
      </c>
      <c r="K4" s="22">
        <f t="shared" ref="K4:K39" si="1">E4-I4</f>
        <v>-0.74482478597201407</v>
      </c>
      <c r="L4" s="22">
        <f t="shared" ref="L4:L39" si="2">G4-J4</f>
        <v>-3.0623930506408215E-3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116645.24830000001</v>
      </c>
      <c r="F5" s="25">
        <f>VLOOKUP(C5,RA!B9:I44,8,0)</f>
        <v>22539.710299999999</v>
      </c>
      <c r="G5" s="16">
        <f t="shared" si="0"/>
        <v>94105.538</v>
      </c>
      <c r="H5" s="27">
        <f>RA!J9</f>
        <v>19.323299172916201</v>
      </c>
      <c r="I5" s="20">
        <f>VLOOKUP(B5,RMS!B:D,3,FALSE)</f>
        <v>116645.273380183</v>
      </c>
      <c r="J5" s="21">
        <f>VLOOKUP(B5,RMS!B:E,4,FALSE)</f>
        <v>94105.551816889798</v>
      </c>
      <c r="K5" s="22">
        <f t="shared" si="1"/>
        <v>-2.5080182997044176E-2</v>
      </c>
      <c r="L5" s="22">
        <f t="shared" si="2"/>
        <v>-1.3816889797453769E-2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159232.49239999999</v>
      </c>
      <c r="F6" s="25">
        <f>VLOOKUP(C6,RA!B10:I45,8,0)</f>
        <v>32176.367300000002</v>
      </c>
      <c r="G6" s="16">
        <f t="shared" si="0"/>
        <v>127056.12509999999</v>
      </c>
      <c r="H6" s="27">
        <f>RA!J10</f>
        <v>20.2071617513663</v>
      </c>
      <c r="I6" s="20">
        <f>VLOOKUP(B6,RMS!B:D,3,FALSE)</f>
        <v>159234.586377778</v>
      </c>
      <c r="J6" s="21">
        <f>VLOOKUP(B6,RMS!B:E,4,FALSE)</f>
        <v>127056.124476068</v>
      </c>
      <c r="K6" s="22">
        <f t="shared" si="1"/>
        <v>-2.0939777780149598</v>
      </c>
      <c r="L6" s="22">
        <f t="shared" si="2"/>
        <v>6.2393199186772108E-4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78534.377500000002</v>
      </c>
      <c r="F7" s="25">
        <f>VLOOKUP(C7,RA!B11:I46,8,0)</f>
        <v>8697.1152000000002</v>
      </c>
      <c r="G7" s="16">
        <f t="shared" si="0"/>
        <v>69837.262300000002</v>
      </c>
      <c r="H7" s="27">
        <f>RA!J11</f>
        <v>11.074277885503101</v>
      </c>
      <c r="I7" s="20">
        <f>VLOOKUP(B7,RMS!B:D,3,FALSE)</f>
        <v>78534.410759829101</v>
      </c>
      <c r="J7" s="21">
        <f>VLOOKUP(B7,RMS!B:E,4,FALSE)</f>
        <v>69837.262543589706</v>
      </c>
      <c r="K7" s="22">
        <f t="shared" si="1"/>
        <v>-3.3259829098824412E-2</v>
      </c>
      <c r="L7" s="22">
        <f t="shared" si="2"/>
        <v>-2.4358970404136926E-4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145328.8603</v>
      </c>
      <c r="F8" s="25">
        <f>VLOOKUP(C8,RA!B12:I47,8,0)</f>
        <v>18908.565200000001</v>
      </c>
      <c r="G8" s="16">
        <f t="shared" si="0"/>
        <v>126420.2951</v>
      </c>
      <c r="H8" s="27">
        <f>RA!J12</f>
        <v>13.010881087877101</v>
      </c>
      <c r="I8" s="20">
        <f>VLOOKUP(B8,RMS!B:D,3,FALSE)</f>
        <v>145328.86518376099</v>
      </c>
      <c r="J8" s="21">
        <f>VLOOKUP(B8,RMS!B:E,4,FALSE)</f>
        <v>126420.296584615</v>
      </c>
      <c r="K8" s="22">
        <f t="shared" si="1"/>
        <v>-4.883760993834585E-3</v>
      </c>
      <c r="L8" s="22">
        <f t="shared" si="2"/>
        <v>-1.4846150006633252E-3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312579.77740000002</v>
      </c>
      <c r="F9" s="25">
        <f>VLOOKUP(C9,RA!B13:I48,8,0)</f>
        <v>50890.650300000001</v>
      </c>
      <c r="G9" s="16">
        <f t="shared" si="0"/>
        <v>261689.12710000001</v>
      </c>
      <c r="H9" s="27">
        <f>RA!J13</f>
        <v>16.280851795116799</v>
      </c>
      <c r="I9" s="20">
        <f>VLOOKUP(B9,RMS!B:D,3,FALSE)</f>
        <v>312579.95611367503</v>
      </c>
      <c r="J9" s="21">
        <f>VLOOKUP(B9,RMS!B:E,4,FALSE)</f>
        <v>261689.127268376</v>
      </c>
      <c r="K9" s="22">
        <f t="shared" si="1"/>
        <v>-0.17871367500629276</v>
      </c>
      <c r="L9" s="22">
        <f t="shared" si="2"/>
        <v>-1.6837599105201662E-4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107405.5022</v>
      </c>
      <c r="F10" s="25">
        <f>VLOOKUP(C10,RA!B14:I49,8,0)</f>
        <v>15161.0461</v>
      </c>
      <c r="G10" s="16">
        <f t="shared" si="0"/>
        <v>92244.45610000001</v>
      </c>
      <c r="H10" s="27">
        <f>RA!J14</f>
        <v>14.1157071001526</v>
      </c>
      <c r="I10" s="20">
        <f>VLOOKUP(B10,RMS!B:D,3,FALSE)</f>
        <v>107405.498370085</v>
      </c>
      <c r="J10" s="21">
        <f>VLOOKUP(B10,RMS!B:E,4,FALSE)</f>
        <v>92244.455252991494</v>
      </c>
      <c r="K10" s="22">
        <f t="shared" si="1"/>
        <v>3.8299150037346408E-3</v>
      </c>
      <c r="L10" s="22">
        <f t="shared" si="2"/>
        <v>8.4700851584784687E-4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103692.47289999999</v>
      </c>
      <c r="F11" s="25">
        <f>VLOOKUP(C11,RA!B15:I50,8,0)</f>
        <v>3660.8717000000001</v>
      </c>
      <c r="G11" s="16">
        <f t="shared" si="0"/>
        <v>100031.60119999999</v>
      </c>
      <c r="H11" s="27">
        <f>RA!J15</f>
        <v>3.5305086257615899</v>
      </c>
      <c r="I11" s="20">
        <f>VLOOKUP(B11,RMS!B:D,3,FALSE)</f>
        <v>103692.50612735</v>
      </c>
      <c r="J11" s="21">
        <f>VLOOKUP(B11,RMS!B:E,4,FALSE)</f>
        <v>100031.60204359</v>
      </c>
      <c r="K11" s="22">
        <f t="shared" si="1"/>
        <v>-3.3227350009838119E-2</v>
      </c>
      <c r="L11" s="22">
        <f t="shared" si="2"/>
        <v>-8.4359000902622938E-4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664575.24190000002</v>
      </c>
      <c r="F12" s="25">
        <f>VLOOKUP(C12,RA!B16:I51,8,0)</f>
        <v>39128.338100000001</v>
      </c>
      <c r="G12" s="16">
        <f t="shared" si="0"/>
        <v>625446.90379999997</v>
      </c>
      <c r="H12" s="27">
        <f>RA!J16</f>
        <v>5.8877213042323504</v>
      </c>
      <c r="I12" s="20">
        <f>VLOOKUP(B12,RMS!B:D,3,FALSE)</f>
        <v>664575.1385</v>
      </c>
      <c r="J12" s="21">
        <f>VLOOKUP(B12,RMS!B:E,4,FALSE)</f>
        <v>625446.90379999997</v>
      </c>
      <c r="K12" s="22">
        <f t="shared" si="1"/>
        <v>0.10340000002179295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733560.15319999994</v>
      </c>
      <c r="F13" s="25">
        <f>VLOOKUP(C13,RA!B17:I52,8,0)</f>
        <v>41792.701800000003</v>
      </c>
      <c r="G13" s="16">
        <f t="shared" si="0"/>
        <v>691767.4513999999</v>
      </c>
      <c r="H13" s="27">
        <f>RA!J17</f>
        <v>5.6972426347980099</v>
      </c>
      <c r="I13" s="20">
        <f>VLOOKUP(B13,RMS!B:D,3,FALSE)</f>
        <v>733560.20538205095</v>
      </c>
      <c r="J13" s="21">
        <f>VLOOKUP(B13,RMS!B:E,4,FALSE)</f>
        <v>691767.45125128201</v>
      </c>
      <c r="K13" s="22">
        <f t="shared" si="1"/>
        <v>-5.2182051003910601E-2</v>
      </c>
      <c r="L13" s="22">
        <f t="shared" si="2"/>
        <v>1.4871789608150721E-4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1879058.7615</v>
      </c>
      <c r="F14" s="25">
        <f>VLOOKUP(C14,RA!B18:I53,8,0)</f>
        <v>254501.26620000001</v>
      </c>
      <c r="G14" s="16">
        <f t="shared" si="0"/>
        <v>1624557.4953000001</v>
      </c>
      <c r="H14" s="27">
        <f>RA!J18</f>
        <v>13.5440823573202</v>
      </c>
      <c r="I14" s="20">
        <f>VLOOKUP(B14,RMS!B:D,3,FALSE)</f>
        <v>1879058.92591795</v>
      </c>
      <c r="J14" s="21">
        <f>VLOOKUP(B14,RMS!B:E,4,FALSE)</f>
        <v>1624557.5049692299</v>
      </c>
      <c r="K14" s="22">
        <f t="shared" si="1"/>
        <v>-0.16441794997081161</v>
      </c>
      <c r="L14" s="22">
        <f t="shared" si="2"/>
        <v>-9.6692298538982868E-3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675129.07940000005</v>
      </c>
      <c r="F15" s="25">
        <f>VLOOKUP(C15,RA!B19:I54,8,0)</f>
        <v>60957.000399999997</v>
      </c>
      <c r="G15" s="16">
        <f t="shared" si="0"/>
        <v>614172.07900000003</v>
      </c>
      <c r="H15" s="27">
        <f>RA!J19</f>
        <v>9.0289401330740606</v>
      </c>
      <c r="I15" s="20">
        <f>VLOOKUP(B15,RMS!B:D,3,FALSE)</f>
        <v>675129.17364102602</v>
      </c>
      <c r="J15" s="21">
        <f>VLOOKUP(B15,RMS!B:E,4,FALSE)</f>
        <v>614172.07912393205</v>
      </c>
      <c r="K15" s="22">
        <f t="shared" si="1"/>
        <v>-9.4241025974042714E-2</v>
      </c>
      <c r="L15" s="22">
        <f t="shared" si="2"/>
        <v>-1.2393202632665634E-4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763202.70889999997</v>
      </c>
      <c r="F16" s="25">
        <f>VLOOKUP(C16,RA!B20:I55,8,0)</f>
        <v>54911.073499999999</v>
      </c>
      <c r="G16" s="16">
        <f t="shared" si="0"/>
        <v>708291.63540000003</v>
      </c>
      <c r="H16" s="27">
        <f>RA!J20</f>
        <v>7.1948216194283496</v>
      </c>
      <c r="I16" s="20">
        <f>VLOOKUP(B16,RMS!B:D,3,FALSE)</f>
        <v>763202.73010000004</v>
      </c>
      <c r="J16" s="21">
        <f>VLOOKUP(B16,RMS!B:E,4,FALSE)</f>
        <v>708291.63540000003</v>
      </c>
      <c r="K16" s="22">
        <f t="shared" si="1"/>
        <v>-2.1200000075623393E-2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452956.45199999999</v>
      </c>
      <c r="F17" s="25">
        <f>VLOOKUP(C17,RA!B21:I56,8,0)</f>
        <v>47011.160300000003</v>
      </c>
      <c r="G17" s="16">
        <f t="shared" si="0"/>
        <v>405945.2917</v>
      </c>
      <c r="H17" s="27">
        <f>RA!J21</f>
        <v>10.378737314023301</v>
      </c>
      <c r="I17" s="20">
        <f>VLOOKUP(B17,RMS!B:D,3,FALSE)</f>
        <v>452956.04421600502</v>
      </c>
      <c r="J17" s="21">
        <f>VLOOKUP(B17,RMS!B:E,4,FALSE)</f>
        <v>405945.291812004</v>
      </c>
      <c r="K17" s="22">
        <f t="shared" si="1"/>
        <v>0.40778399497503415</v>
      </c>
      <c r="L17" s="22">
        <f t="shared" si="2"/>
        <v>-1.1200399603694677E-4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1072583.5373</v>
      </c>
      <c r="F18" s="25">
        <f>VLOOKUP(C18,RA!B22:I57,8,0)</f>
        <v>145461.70209999999</v>
      </c>
      <c r="G18" s="16">
        <f t="shared" si="0"/>
        <v>927121.83519999997</v>
      </c>
      <c r="H18" s="27">
        <f>RA!J22</f>
        <v>13.5618063340939</v>
      </c>
      <c r="I18" s="20">
        <f>VLOOKUP(B18,RMS!B:D,3,FALSE)</f>
        <v>1072583.8093000001</v>
      </c>
      <c r="J18" s="21">
        <f>VLOOKUP(B18,RMS!B:E,4,FALSE)</f>
        <v>927121.83409999998</v>
      </c>
      <c r="K18" s="22">
        <f t="shared" si="1"/>
        <v>-0.27200000011362135</v>
      </c>
      <c r="L18" s="22">
        <f t="shared" si="2"/>
        <v>1.0999999940395355E-3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2436079.6406</v>
      </c>
      <c r="F19" s="25">
        <f>VLOOKUP(C19,RA!B23:I58,8,0)</f>
        <v>105342.83</v>
      </c>
      <c r="G19" s="16">
        <f t="shared" si="0"/>
        <v>2330736.8106</v>
      </c>
      <c r="H19" s="27">
        <f>RA!J23</f>
        <v>4.3242769343146099</v>
      </c>
      <c r="I19" s="20">
        <f>VLOOKUP(B19,RMS!B:D,3,FALSE)</f>
        <v>2436080.6561615402</v>
      </c>
      <c r="J19" s="21">
        <f>VLOOKUP(B19,RMS!B:E,4,FALSE)</f>
        <v>2330736.84867778</v>
      </c>
      <c r="K19" s="22">
        <f t="shared" si="1"/>
        <v>-1.015561540145427</v>
      </c>
      <c r="L19" s="22">
        <f t="shared" si="2"/>
        <v>-3.8077780045568943E-2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257346.29399999999</v>
      </c>
      <c r="F20" s="25">
        <f>VLOOKUP(C20,RA!B24:I59,8,0)</f>
        <v>40574.6034</v>
      </c>
      <c r="G20" s="16">
        <f t="shared" si="0"/>
        <v>216771.6906</v>
      </c>
      <c r="H20" s="27">
        <f>RA!J24</f>
        <v>15.766538841239299</v>
      </c>
      <c r="I20" s="20">
        <f>VLOOKUP(B20,RMS!B:D,3,FALSE)</f>
        <v>257346.29562672999</v>
      </c>
      <c r="J20" s="21">
        <f>VLOOKUP(B20,RMS!B:E,4,FALSE)</f>
        <v>216771.69209010599</v>
      </c>
      <c r="K20" s="22">
        <f t="shared" si="1"/>
        <v>-1.6267299943137914E-3</v>
      </c>
      <c r="L20" s="22">
        <f t="shared" si="2"/>
        <v>-1.4901059912517667E-3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230397.50459999999</v>
      </c>
      <c r="F21" s="25">
        <f>VLOOKUP(C21,RA!B25:I60,8,0)</f>
        <v>33177.496400000004</v>
      </c>
      <c r="G21" s="16">
        <f t="shared" si="0"/>
        <v>197220.00819999998</v>
      </c>
      <c r="H21" s="27">
        <f>RA!J25</f>
        <v>14.400110998424401</v>
      </c>
      <c r="I21" s="20">
        <f>VLOOKUP(B21,RMS!B:D,3,FALSE)</f>
        <v>230397.502361697</v>
      </c>
      <c r="J21" s="21">
        <f>VLOOKUP(B21,RMS!B:E,4,FALSE)</f>
        <v>197220.008225917</v>
      </c>
      <c r="K21" s="22">
        <f t="shared" si="1"/>
        <v>2.2383029863703996E-3</v>
      </c>
      <c r="L21" s="22">
        <f t="shared" si="2"/>
        <v>-2.5917019229382277E-5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572392.43039999995</v>
      </c>
      <c r="F22" s="25">
        <f>VLOOKUP(C22,RA!B26:I61,8,0)</f>
        <v>111328.4976</v>
      </c>
      <c r="G22" s="16">
        <f t="shared" si="0"/>
        <v>461063.93279999995</v>
      </c>
      <c r="H22" s="27">
        <f>RA!J26</f>
        <v>19.449680269566301</v>
      </c>
      <c r="I22" s="20">
        <f>VLOOKUP(B22,RMS!B:D,3,FALSE)</f>
        <v>572392.44662222196</v>
      </c>
      <c r="J22" s="21">
        <f>VLOOKUP(B22,RMS!B:E,4,FALSE)</f>
        <v>461063.96394646802</v>
      </c>
      <c r="K22" s="22">
        <f t="shared" si="1"/>
        <v>-1.6222222009673715E-2</v>
      </c>
      <c r="L22" s="22">
        <f t="shared" si="2"/>
        <v>-3.1146468070801347E-2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298344.0625</v>
      </c>
      <c r="F23" s="25">
        <f>VLOOKUP(C23,RA!B27:I62,8,0)</f>
        <v>87312.189899999998</v>
      </c>
      <c r="G23" s="16">
        <f t="shared" si="0"/>
        <v>211031.8726</v>
      </c>
      <c r="H23" s="27">
        <f>RA!J27</f>
        <v>29.265603333399699</v>
      </c>
      <c r="I23" s="20">
        <f>VLOOKUP(B23,RMS!B:D,3,FALSE)</f>
        <v>298344.045741343</v>
      </c>
      <c r="J23" s="21">
        <f>VLOOKUP(B23,RMS!B:E,4,FALSE)</f>
        <v>211031.88010543599</v>
      </c>
      <c r="K23" s="22">
        <f t="shared" si="1"/>
        <v>1.6758657002355903E-2</v>
      </c>
      <c r="L23" s="22">
        <f t="shared" si="2"/>
        <v>-7.5054359913337976E-3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818590.11829999997</v>
      </c>
      <c r="F24" s="25">
        <f>VLOOKUP(C24,RA!B28:I63,8,0)</f>
        <v>72584.607399999994</v>
      </c>
      <c r="G24" s="16">
        <f t="shared" si="0"/>
        <v>746005.51089999999</v>
      </c>
      <c r="H24" s="27">
        <f>RA!J28</f>
        <v>8.8670270721981694</v>
      </c>
      <c r="I24" s="20">
        <f>VLOOKUP(B24,RMS!B:D,3,FALSE)</f>
        <v>818590.11751415895</v>
      </c>
      <c r="J24" s="21">
        <f>VLOOKUP(B24,RMS!B:E,4,FALSE)</f>
        <v>746005.52485925797</v>
      </c>
      <c r="K24" s="22">
        <f t="shared" si="1"/>
        <v>7.858410244807601E-4</v>
      </c>
      <c r="L24" s="22">
        <f t="shared" si="2"/>
        <v>-1.3959257979877293E-2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641970.24190000002</v>
      </c>
      <c r="F25" s="25">
        <f>VLOOKUP(C25,RA!B29:I64,8,0)</f>
        <v>113928.35159999999</v>
      </c>
      <c r="G25" s="16">
        <f t="shared" si="0"/>
        <v>528041.89030000009</v>
      </c>
      <c r="H25" s="27">
        <f>RA!J29</f>
        <v>17.746671755814301</v>
      </c>
      <c r="I25" s="20">
        <f>VLOOKUP(B25,RMS!B:D,3,FALSE)</f>
        <v>641970.24084070802</v>
      </c>
      <c r="J25" s="21">
        <f>VLOOKUP(B25,RMS!B:E,4,FALSE)</f>
        <v>528041.84949384094</v>
      </c>
      <c r="K25" s="22">
        <f t="shared" si="1"/>
        <v>1.0592920007184148E-3</v>
      </c>
      <c r="L25" s="22">
        <f t="shared" si="2"/>
        <v>4.080615914426744E-2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1020421.0935</v>
      </c>
      <c r="F26" s="25">
        <f>VLOOKUP(C26,RA!B30:I65,8,0)</f>
        <v>170046.12409999999</v>
      </c>
      <c r="G26" s="16">
        <f t="shared" si="0"/>
        <v>850374.96939999994</v>
      </c>
      <c r="H26" s="27">
        <f>RA!J30</f>
        <v>16.664308997842198</v>
      </c>
      <c r="I26" s="20">
        <f>VLOOKUP(B26,RMS!B:D,3,FALSE)</f>
        <v>1020421.06688584</v>
      </c>
      <c r="J26" s="21">
        <f>VLOOKUP(B26,RMS!B:E,4,FALSE)</f>
        <v>850374.95706714306</v>
      </c>
      <c r="K26" s="22">
        <f t="shared" si="1"/>
        <v>2.661415992770344E-2</v>
      </c>
      <c r="L26" s="22">
        <f t="shared" si="2"/>
        <v>1.2332856887951493E-2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685537.17189999996</v>
      </c>
      <c r="F27" s="25">
        <f>VLOOKUP(C27,RA!B31:I66,8,0)</f>
        <v>45814.934099999999</v>
      </c>
      <c r="G27" s="16">
        <f t="shared" si="0"/>
        <v>639722.2378</v>
      </c>
      <c r="H27" s="27">
        <f>RA!J31</f>
        <v>6.6830707331335004</v>
      </c>
      <c r="I27" s="20">
        <f>VLOOKUP(B27,RMS!B:D,3,FALSE)</f>
        <v>685537.15264513297</v>
      </c>
      <c r="J27" s="21">
        <f>VLOOKUP(B27,RMS!B:E,4,FALSE)</f>
        <v>639722.15521061898</v>
      </c>
      <c r="K27" s="22">
        <f t="shared" si="1"/>
        <v>1.9254866987466812E-2</v>
      </c>
      <c r="L27" s="22">
        <f t="shared" si="2"/>
        <v>8.258938102517277E-2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161204.2764</v>
      </c>
      <c r="F28" s="25">
        <f>VLOOKUP(C28,RA!B32:I67,8,0)</f>
        <v>46615.75</v>
      </c>
      <c r="G28" s="16">
        <f t="shared" si="0"/>
        <v>114588.5264</v>
      </c>
      <c r="H28" s="27">
        <f>RA!J32</f>
        <v>28.917191926305499</v>
      </c>
      <c r="I28" s="20">
        <f>VLOOKUP(B28,RMS!B:D,3,FALSE)</f>
        <v>161204.19932844699</v>
      </c>
      <c r="J28" s="21">
        <f>VLOOKUP(B28,RMS!B:E,4,FALSE)</f>
        <v>114588.51587536601</v>
      </c>
      <c r="K28" s="22">
        <f t="shared" si="1"/>
        <v>7.7071553008863702E-2</v>
      </c>
      <c r="L28" s="22">
        <f t="shared" si="2"/>
        <v>1.0524633995373733E-2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7.6924000000000001</v>
      </c>
      <c r="F29" s="25">
        <f>VLOOKUP(C29,RA!B33:I68,8,0)</f>
        <v>1.4978</v>
      </c>
      <c r="G29" s="16">
        <f t="shared" si="0"/>
        <v>6.1946000000000003</v>
      </c>
      <c r="H29" s="27">
        <f>RA!J33</f>
        <v>19.471166346003798</v>
      </c>
      <c r="I29" s="20">
        <f>VLOOKUP(B29,RMS!B:D,3,FALSE)</f>
        <v>7.6924000000000001</v>
      </c>
      <c r="J29" s="21">
        <f>VLOOKUP(B29,RMS!B:E,4,FALSE)</f>
        <v>6.1946000000000003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90254.464900000006</v>
      </c>
      <c r="F31" s="25">
        <f>VLOOKUP(C31,RA!B35:I70,8,0)</f>
        <v>11214.8377</v>
      </c>
      <c r="G31" s="16">
        <f t="shared" si="0"/>
        <v>79039.627200000003</v>
      </c>
      <c r="H31" s="27">
        <f>RA!J35</f>
        <v>12.4257982277395</v>
      </c>
      <c r="I31" s="20">
        <f>VLOOKUP(B31,RMS!B:D,3,FALSE)</f>
        <v>90254.464600000007</v>
      </c>
      <c r="J31" s="21">
        <f>VLOOKUP(B31,RMS!B:E,4,FALSE)</f>
        <v>79039.627800000002</v>
      </c>
      <c r="K31" s="22">
        <f t="shared" si="1"/>
        <v>2.9999999969732016E-4</v>
      </c>
      <c r="L31" s="22">
        <f t="shared" si="2"/>
        <v>-5.9999999939464033E-4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225074.78510000001</v>
      </c>
      <c r="F35" s="25">
        <f>VLOOKUP(C35,RA!B8:I74,8,0)</f>
        <v>11881.8467</v>
      </c>
      <c r="G35" s="16">
        <f t="shared" si="0"/>
        <v>213192.93840000001</v>
      </c>
      <c r="H35" s="27">
        <f>RA!J39</f>
        <v>5.2790661089472701</v>
      </c>
      <c r="I35" s="20">
        <f>VLOOKUP(B35,RMS!B:D,3,FALSE)</f>
        <v>225074.78632478599</v>
      </c>
      <c r="J35" s="21">
        <f>VLOOKUP(B35,RMS!B:E,4,FALSE)</f>
        <v>213192.938034188</v>
      </c>
      <c r="K35" s="22">
        <f t="shared" si="1"/>
        <v>-1.2247859849594533E-3</v>
      </c>
      <c r="L35" s="22">
        <f t="shared" si="2"/>
        <v>3.6581201129592955E-4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545651.03810000001</v>
      </c>
      <c r="F36" s="25">
        <f>VLOOKUP(C36,RA!B8:I75,8,0)</f>
        <v>37685.689200000001</v>
      </c>
      <c r="G36" s="16">
        <f t="shared" si="0"/>
        <v>507965.34889999998</v>
      </c>
      <c r="H36" s="27">
        <f>RA!J40</f>
        <v>6.9065550266750204</v>
      </c>
      <c r="I36" s="20">
        <f>VLOOKUP(B36,RMS!B:D,3,FALSE)</f>
        <v>545651.02975555602</v>
      </c>
      <c r="J36" s="21">
        <f>VLOOKUP(B36,RMS!B:E,4,FALSE)</f>
        <v>507965.34793162398</v>
      </c>
      <c r="K36" s="22">
        <f t="shared" si="1"/>
        <v>8.3444439806044102E-3</v>
      </c>
      <c r="L36" s="22">
        <f t="shared" si="2"/>
        <v>9.683759999461472E-4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19023.084699999999</v>
      </c>
      <c r="F39" s="25">
        <f>VLOOKUP(C39,RA!B8:I78,8,0)</f>
        <v>2474.4679000000001</v>
      </c>
      <c r="G39" s="16">
        <f t="shared" si="0"/>
        <v>16548.6168</v>
      </c>
      <c r="H39" s="27">
        <f>RA!J43</f>
        <v>13.007711099556801</v>
      </c>
      <c r="I39" s="20">
        <f>VLOOKUP(B39,RMS!B:D,3,FALSE)</f>
        <v>19023.084789350301</v>
      </c>
      <c r="J39" s="21">
        <f>VLOOKUP(B39,RMS!B:E,4,FALSE)</f>
        <v>16548.617351183701</v>
      </c>
      <c r="K39" s="22">
        <f t="shared" si="1"/>
        <v>-8.9350302005186677E-5</v>
      </c>
      <c r="L39" s="22">
        <f t="shared" si="2"/>
        <v>-5.5118370073614642E-4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4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4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5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3"/>
      <c r="W4" s="43"/>
    </row>
    <row r="5" spans="1:23" ht="15" thickTop="1" thickBot="1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>
      <c r="A6" s="61" t="s">
        <v>3</v>
      </c>
      <c r="B6" s="44" t="s">
        <v>4</v>
      </c>
      <c r="C6" s="45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>
      <c r="A7" s="46" t="s">
        <v>5</v>
      </c>
      <c r="B7" s="47"/>
      <c r="C7" s="48"/>
      <c r="D7" s="63">
        <v>16175997.6755</v>
      </c>
      <c r="E7" s="63">
        <v>20117740</v>
      </c>
      <c r="F7" s="64">
        <v>80.406634520080303</v>
      </c>
      <c r="G7" s="63">
        <v>12834996.228</v>
      </c>
      <c r="H7" s="64">
        <v>26.030404591872699</v>
      </c>
      <c r="I7" s="63">
        <v>1621568.8606</v>
      </c>
      <c r="J7" s="64">
        <v>10.024536928909299</v>
      </c>
      <c r="K7" s="63">
        <v>1678062.2722</v>
      </c>
      <c r="L7" s="64">
        <v>13.074115818898701</v>
      </c>
      <c r="M7" s="64">
        <v>-3.3665861235254002E-2</v>
      </c>
      <c r="N7" s="63">
        <v>274159108.28210002</v>
      </c>
      <c r="O7" s="63">
        <v>1889361166.2114999</v>
      </c>
      <c r="P7" s="63">
        <v>991283</v>
      </c>
      <c r="Q7" s="63">
        <v>914230</v>
      </c>
      <c r="R7" s="64">
        <v>8.4281854675519305</v>
      </c>
      <c r="S7" s="63">
        <v>16.318243806763601</v>
      </c>
      <c r="T7" s="63">
        <v>15.9414318554412</v>
      </c>
      <c r="U7" s="65">
        <v>2.30914524739595</v>
      </c>
      <c r="V7" s="53"/>
      <c r="W7" s="53"/>
    </row>
    <row r="8" spans="1:23" ht="14.25" thickBot="1">
      <c r="A8" s="49">
        <v>41712</v>
      </c>
      <c r="B8" s="39" t="s">
        <v>6</v>
      </c>
      <c r="C8" s="40"/>
      <c r="D8" s="66">
        <v>909219.11100000003</v>
      </c>
      <c r="E8" s="66">
        <v>675169</v>
      </c>
      <c r="F8" s="67">
        <v>134.66541132664599</v>
      </c>
      <c r="G8" s="66">
        <v>504652.5478</v>
      </c>
      <c r="H8" s="67">
        <v>80.167347804678997</v>
      </c>
      <c r="I8" s="66">
        <v>-64212.431700000001</v>
      </c>
      <c r="J8" s="67">
        <v>-7.0623715365349398</v>
      </c>
      <c r="K8" s="66">
        <v>108483.8458</v>
      </c>
      <c r="L8" s="67">
        <v>21.496739939772102</v>
      </c>
      <c r="M8" s="67">
        <v>-1.5919077741618901</v>
      </c>
      <c r="N8" s="66">
        <v>11387858.8542</v>
      </c>
      <c r="O8" s="66">
        <v>78693926.231800005</v>
      </c>
      <c r="P8" s="66">
        <v>49875</v>
      </c>
      <c r="Q8" s="66">
        <v>44445</v>
      </c>
      <c r="R8" s="67">
        <v>12.217347283159</v>
      </c>
      <c r="S8" s="66">
        <v>18.229957112781999</v>
      </c>
      <c r="T8" s="66">
        <v>16.5607542063224</v>
      </c>
      <c r="U8" s="68">
        <v>9.1563731945873599</v>
      </c>
      <c r="V8" s="53"/>
      <c r="W8" s="53"/>
    </row>
    <row r="9" spans="1:23" ht="12" customHeight="1" thickBot="1">
      <c r="A9" s="50"/>
      <c r="B9" s="39" t="s">
        <v>7</v>
      </c>
      <c r="C9" s="40"/>
      <c r="D9" s="66">
        <v>116645.24830000001</v>
      </c>
      <c r="E9" s="66">
        <v>121440</v>
      </c>
      <c r="F9" s="67">
        <v>96.051752552700904</v>
      </c>
      <c r="G9" s="66">
        <v>81417.077499999999</v>
      </c>
      <c r="H9" s="67">
        <v>43.268773433927301</v>
      </c>
      <c r="I9" s="66">
        <v>22539.710299999999</v>
      </c>
      <c r="J9" s="67">
        <v>19.323299172916201</v>
      </c>
      <c r="K9" s="66">
        <v>17030.5082</v>
      </c>
      <c r="L9" s="67">
        <v>20.917611787281398</v>
      </c>
      <c r="M9" s="67">
        <v>0.32349017629432802</v>
      </c>
      <c r="N9" s="66">
        <v>1873261.9051000001</v>
      </c>
      <c r="O9" s="66">
        <v>13134406.982899999</v>
      </c>
      <c r="P9" s="66">
        <v>8047</v>
      </c>
      <c r="Q9" s="66">
        <v>7042</v>
      </c>
      <c r="R9" s="67">
        <v>14.271513774495901</v>
      </c>
      <c r="S9" s="66">
        <v>14.495495004349401</v>
      </c>
      <c r="T9" s="66">
        <v>13.2934950866231</v>
      </c>
      <c r="U9" s="68">
        <v>8.2922309128847491</v>
      </c>
      <c r="V9" s="53"/>
      <c r="W9" s="53"/>
    </row>
    <row r="10" spans="1:23" ht="14.25" thickBot="1">
      <c r="A10" s="50"/>
      <c r="B10" s="39" t="s">
        <v>8</v>
      </c>
      <c r="C10" s="40"/>
      <c r="D10" s="66">
        <v>159232.49239999999</v>
      </c>
      <c r="E10" s="66">
        <v>156215</v>
      </c>
      <c r="F10" s="67">
        <v>101.931627820632</v>
      </c>
      <c r="G10" s="66">
        <v>92620.861999999994</v>
      </c>
      <c r="H10" s="67">
        <v>71.918603391965902</v>
      </c>
      <c r="I10" s="66">
        <v>32176.367300000002</v>
      </c>
      <c r="J10" s="67">
        <v>20.2071617513663</v>
      </c>
      <c r="K10" s="66">
        <v>20772.064299999998</v>
      </c>
      <c r="L10" s="67">
        <v>22.4269822710136</v>
      </c>
      <c r="M10" s="67">
        <v>0.54902116781912702</v>
      </c>
      <c r="N10" s="66">
        <v>2151872.648</v>
      </c>
      <c r="O10" s="66">
        <v>18576373.479499999</v>
      </c>
      <c r="P10" s="66">
        <v>95521</v>
      </c>
      <c r="Q10" s="66">
        <v>84502</v>
      </c>
      <c r="R10" s="67">
        <v>13.0399280490403</v>
      </c>
      <c r="S10" s="66">
        <v>1.6669893782519001</v>
      </c>
      <c r="T10" s="66">
        <v>1.3244046981136499</v>
      </c>
      <c r="U10" s="68">
        <v>20.551101561157001</v>
      </c>
      <c r="V10" s="53"/>
      <c r="W10" s="53"/>
    </row>
    <row r="11" spans="1:23" ht="14.25" thickBot="1">
      <c r="A11" s="50"/>
      <c r="B11" s="39" t="s">
        <v>9</v>
      </c>
      <c r="C11" s="40"/>
      <c r="D11" s="66">
        <v>78534.377500000002</v>
      </c>
      <c r="E11" s="66">
        <v>50161</v>
      </c>
      <c r="F11" s="67">
        <v>156.56461693347401</v>
      </c>
      <c r="G11" s="66">
        <v>40746.739000000001</v>
      </c>
      <c r="H11" s="67">
        <v>92.737822528570902</v>
      </c>
      <c r="I11" s="66">
        <v>8697.1152000000002</v>
      </c>
      <c r="J11" s="67">
        <v>11.074277885503101</v>
      </c>
      <c r="K11" s="66">
        <v>9248.4254999999994</v>
      </c>
      <c r="L11" s="67">
        <v>22.697339043499898</v>
      </c>
      <c r="M11" s="67">
        <v>-5.9611260316689001E-2</v>
      </c>
      <c r="N11" s="66">
        <v>1122858.2866</v>
      </c>
      <c r="O11" s="66">
        <v>8333205.3793000001</v>
      </c>
      <c r="P11" s="66">
        <v>7752</v>
      </c>
      <c r="Q11" s="66">
        <v>7579</v>
      </c>
      <c r="R11" s="67">
        <v>2.2826230373400098</v>
      </c>
      <c r="S11" s="66">
        <v>10.130853650670799</v>
      </c>
      <c r="T11" s="66">
        <v>9.0196630162290496</v>
      </c>
      <c r="U11" s="68">
        <v>10.968381073871001</v>
      </c>
      <c r="V11" s="53"/>
      <c r="W11" s="53"/>
    </row>
    <row r="12" spans="1:23" ht="14.25" thickBot="1">
      <c r="A12" s="50"/>
      <c r="B12" s="39" t="s">
        <v>10</v>
      </c>
      <c r="C12" s="40"/>
      <c r="D12" s="66">
        <v>145328.8603</v>
      </c>
      <c r="E12" s="66">
        <v>180969</v>
      </c>
      <c r="F12" s="67">
        <v>80.305942067425903</v>
      </c>
      <c r="G12" s="66">
        <v>137368.071</v>
      </c>
      <c r="H12" s="67">
        <v>5.7952253693655003</v>
      </c>
      <c r="I12" s="66">
        <v>18908.565200000001</v>
      </c>
      <c r="J12" s="67">
        <v>13.010881087877101</v>
      </c>
      <c r="K12" s="66">
        <v>19920.258300000001</v>
      </c>
      <c r="L12" s="67">
        <v>14.501374413272501</v>
      </c>
      <c r="M12" s="67">
        <v>-5.0787147674686998E-2</v>
      </c>
      <c r="N12" s="66">
        <v>3818561.8136</v>
      </c>
      <c r="O12" s="66">
        <v>23348896.819800001</v>
      </c>
      <c r="P12" s="66">
        <v>1458</v>
      </c>
      <c r="Q12" s="66">
        <v>1211</v>
      </c>
      <c r="R12" s="67">
        <v>20.396366639141199</v>
      </c>
      <c r="S12" s="66">
        <v>99.676858916323695</v>
      </c>
      <c r="T12" s="66">
        <v>101.49455383980199</v>
      </c>
      <c r="U12" s="68">
        <v>-1.8235876844834999</v>
      </c>
      <c r="V12" s="53"/>
      <c r="W12" s="53"/>
    </row>
    <row r="13" spans="1:23" ht="14.25" thickBot="1">
      <c r="A13" s="50"/>
      <c r="B13" s="39" t="s">
        <v>11</v>
      </c>
      <c r="C13" s="40"/>
      <c r="D13" s="66">
        <v>312579.77740000002</v>
      </c>
      <c r="E13" s="66">
        <v>399179</v>
      </c>
      <c r="F13" s="67">
        <v>78.305666730965299</v>
      </c>
      <c r="G13" s="66">
        <v>222965.89629999999</v>
      </c>
      <c r="H13" s="67">
        <v>40.191743485032703</v>
      </c>
      <c r="I13" s="66">
        <v>50890.650300000001</v>
      </c>
      <c r="J13" s="67">
        <v>16.280851795116799</v>
      </c>
      <c r="K13" s="66">
        <v>55833.131999999998</v>
      </c>
      <c r="L13" s="67">
        <v>25.0411084952995</v>
      </c>
      <c r="M13" s="67">
        <v>-8.8522379507565002E-2</v>
      </c>
      <c r="N13" s="66">
        <v>8223442.9177999999</v>
      </c>
      <c r="O13" s="66">
        <v>39302729.036600001</v>
      </c>
      <c r="P13" s="66">
        <v>14309</v>
      </c>
      <c r="Q13" s="66">
        <v>12321</v>
      </c>
      <c r="R13" s="67">
        <v>16.1350539728918</v>
      </c>
      <c r="S13" s="66">
        <v>21.8449771053183</v>
      </c>
      <c r="T13" s="66">
        <v>21.841435573411299</v>
      </c>
      <c r="U13" s="68">
        <v>1.6212110866529E-2</v>
      </c>
      <c r="V13" s="53"/>
      <c r="W13" s="53"/>
    </row>
    <row r="14" spans="1:23" ht="14.25" thickBot="1">
      <c r="A14" s="50"/>
      <c r="B14" s="39" t="s">
        <v>12</v>
      </c>
      <c r="C14" s="40"/>
      <c r="D14" s="66">
        <v>107405.5022</v>
      </c>
      <c r="E14" s="66">
        <v>124891</v>
      </c>
      <c r="F14" s="67">
        <v>85.999393230897397</v>
      </c>
      <c r="G14" s="66">
        <v>106804.48299999999</v>
      </c>
      <c r="H14" s="67">
        <v>0.56272843903002501</v>
      </c>
      <c r="I14" s="66">
        <v>15161.0461</v>
      </c>
      <c r="J14" s="67">
        <v>14.1157071001526</v>
      </c>
      <c r="K14" s="66">
        <v>15570.8714</v>
      </c>
      <c r="L14" s="67">
        <v>14.5788556459751</v>
      </c>
      <c r="M14" s="67">
        <v>-2.6319997736285999E-2</v>
      </c>
      <c r="N14" s="66">
        <v>1990427.6906999999</v>
      </c>
      <c r="O14" s="66">
        <v>16183165.997</v>
      </c>
      <c r="P14" s="66">
        <v>2159</v>
      </c>
      <c r="Q14" s="66">
        <v>2116</v>
      </c>
      <c r="R14" s="67">
        <v>2.03213610586011</v>
      </c>
      <c r="S14" s="66">
        <v>49.747800926354799</v>
      </c>
      <c r="T14" s="66">
        <v>54.8375979206049</v>
      </c>
      <c r="U14" s="68">
        <v>-10.231199971602599</v>
      </c>
      <c r="V14" s="53"/>
      <c r="W14" s="53"/>
    </row>
    <row r="15" spans="1:23" ht="14.25" thickBot="1">
      <c r="A15" s="50"/>
      <c r="B15" s="39" t="s">
        <v>13</v>
      </c>
      <c r="C15" s="40"/>
      <c r="D15" s="66">
        <v>103692.47289999999</v>
      </c>
      <c r="E15" s="66">
        <v>79688</v>
      </c>
      <c r="F15" s="67">
        <v>130.12307110229901</v>
      </c>
      <c r="G15" s="66">
        <v>63588.416499999999</v>
      </c>
      <c r="H15" s="67">
        <v>63.0681790920206</v>
      </c>
      <c r="I15" s="66">
        <v>3660.8717000000001</v>
      </c>
      <c r="J15" s="67">
        <v>3.5305086257615899</v>
      </c>
      <c r="K15" s="66">
        <v>13888.0558</v>
      </c>
      <c r="L15" s="67">
        <v>21.840543552456602</v>
      </c>
      <c r="M15" s="67">
        <v>-0.73640142632491401</v>
      </c>
      <c r="N15" s="66">
        <v>1939884.9395000001</v>
      </c>
      <c r="O15" s="66">
        <v>11800814.323100001</v>
      </c>
      <c r="P15" s="66">
        <v>3943</v>
      </c>
      <c r="Q15" s="66">
        <v>3486</v>
      </c>
      <c r="R15" s="67">
        <v>13.109581181870301</v>
      </c>
      <c r="S15" s="66">
        <v>26.297862769464899</v>
      </c>
      <c r="T15" s="66">
        <v>26.693731239242702</v>
      </c>
      <c r="U15" s="68">
        <v>-1.5053256351975</v>
      </c>
      <c r="V15" s="53"/>
      <c r="W15" s="53"/>
    </row>
    <row r="16" spans="1:23" ht="14.25" thickBot="1">
      <c r="A16" s="50"/>
      <c r="B16" s="39" t="s">
        <v>14</v>
      </c>
      <c r="C16" s="40"/>
      <c r="D16" s="66">
        <v>664575.24190000002</v>
      </c>
      <c r="E16" s="66">
        <v>737468</v>
      </c>
      <c r="F16" s="67">
        <v>90.1158073163853</v>
      </c>
      <c r="G16" s="66">
        <v>591192.66200000001</v>
      </c>
      <c r="H16" s="67">
        <v>12.412633751533299</v>
      </c>
      <c r="I16" s="66">
        <v>39128.338100000001</v>
      </c>
      <c r="J16" s="67">
        <v>5.8877213042323504</v>
      </c>
      <c r="K16" s="66">
        <v>36302.719700000001</v>
      </c>
      <c r="L16" s="67">
        <v>6.1405903749190998</v>
      </c>
      <c r="M16" s="67">
        <v>7.7834895659345996E-2</v>
      </c>
      <c r="N16" s="66">
        <v>11694270.6313</v>
      </c>
      <c r="O16" s="66">
        <v>91721671.585199997</v>
      </c>
      <c r="P16" s="66">
        <v>45534</v>
      </c>
      <c r="Q16" s="66">
        <v>36318</v>
      </c>
      <c r="R16" s="67">
        <v>25.375846687592901</v>
      </c>
      <c r="S16" s="66">
        <v>14.595143011815299</v>
      </c>
      <c r="T16" s="66">
        <v>15.7543059089157</v>
      </c>
      <c r="U16" s="68">
        <v>-7.9421140043777099</v>
      </c>
      <c r="V16" s="53"/>
      <c r="W16" s="53"/>
    </row>
    <row r="17" spans="1:23" ht="12" thickBot="1">
      <c r="A17" s="50"/>
      <c r="B17" s="39" t="s">
        <v>15</v>
      </c>
      <c r="C17" s="40"/>
      <c r="D17" s="66">
        <v>733560.15319999994</v>
      </c>
      <c r="E17" s="66">
        <v>1459971</v>
      </c>
      <c r="F17" s="67">
        <v>50.244844123616197</v>
      </c>
      <c r="G17" s="66">
        <v>1025341.2802</v>
      </c>
      <c r="H17" s="67">
        <v>-28.456976485242699</v>
      </c>
      <c r="I17" s="66">
        <v>41792.701800000003</v>
      </c>
      <c r="J17" s="67">
        <v>5.6972426347980099</v>
      </c>
      <c r="K17" s="66">
        <v>34566.425999999999</v>
      </c>
      <c r="L17" s="67">
        <v>3.3712117777270798</v>
      </c>
      <c r="M17" s="67">
        <v>0.209054757353277</v>
      </c>
      <c r="N17" s="66">
        <v>9478901.3888000008</v>
      </c>
      <c r="O17" s="66">
        <v>113635562.88079999</v>
      </c>
      <c r="P17" s="66">
        <v>13168</v>
      </c>
      <c r="Q17" s="66">
        <v>11861</v>
      </c>
      <c r="R17" s="67">
        <v>11.0193069724307</v>
      </c>
      <c r="S17" s="66">
        <v>55.707788061968401</v>
      </c>
      <c r="T17" s="66">
        <v>62.996165534103397</v>
      </c>
      <c r="U17" s="68">
        <v>-13.0832289805287</v>
      </c>
      <c r="V17" s="52"/>
      <c r="W17" s="52"/>
    </row>
    <row r="18" spans="1:23" ht="12" thickBot="1">
      <c r="A18" s="50"/>
      <c r="B18" s="39" t="s">
        <v>16</v>
      </c>
      <c r="C18" s="40"/>
      <c r="D18" s="66">
        <v>1879058.7615</v>
      </c>
      <c r="E18" s="66">
        <v>1889124</v>
      </c>
      <c r="F18" s="67">
        <v>99.467200750188994</v>
      </c>
      <c r="G18" s="66">
        <v>1339673.9084999999</v>
      </c>
      <c r="H18" s="67">
        <v>40.262398900038001</v>
      </c>
      <c r="I18" s="66">
        <v>254501.26620000001</v>
      </c>
      <c r="J18" s="67">
        <v>13.5440823573202</v>
      </c>
      <c r="K18" s="66">
        <v>231756.861</v>
      </c>
      <c r="L18" s="67">
        <v>17.299497999441702</v>
      </c>
      <c r="M18" s="67">
        <v>9.8139080335576001E-2</v>
      </c>
      <c r="N18" s="66">
        <v>29941130.4562</v>
      </c>
      <c r="O18" s="66">
        <v>271755210.61080003</v>
      </c>
      <c r="P18" s="66">
        <v>96808</v>
      </c>
      <c r="Q18" s="66">
        <v>82281</v>
      </c>
      <c r="R18" s="67">
        <v>17.655351782307001</v>
      </c>
      <c r="S18" s="66">
        <v>19.410159919634701</v>
      </c>
      <c r="T18" s="66">
        <v>18.6139673241696</v>
      </c>
      <c r="U18" s="68">
        <v>4.1019373295308199</v>
      </c>
      <c r="V18" s="52"/>
      <c r="W18" s="52"/>
    </row>
    <row r="19" spans="1:23" ht="12" thickBot="1">
      <c r="A19" s="50"/>
      <c r="B19" s="39" t="s">
        <v>17</v>
      </c>
      <c r="C19" s="40"/>
      <c r="D19" s="66">
        <v>675129.07940000005</v>
      </c>
      <c r="E19" s="66">
        <v>801326</v>
      </c>
      <c r="F19" s="67">
        <v>84.251488083501599</v>
      </c>
      <c r="G19" s="66">
        <v>543536.64690000005</v>
      </c>
      <c r="H19" s="67">
        <v>24.2104066488474</v>
      </c>
      <c r="I19" s="66">
        <v>60957.000399999997</v>
      </c>
      <c r="J19" s="67">
        <v>9.0289401330740606</v>
      </c>
      <c r="K19" s="66">
        <v>54309.468800000002</v>
      </c>
      <c r="L19" s="67">
        <v>9.9918688297740204</v>
      </c>
      <c r="M19" s="67">
        <v>0.122400968871196</v>
      </c>
      <c r="N19" s="66">
        <v>11275608.6907</v>
      </c>
      <c r="O19" s="66">
        <v>80599258.581900001</v>
      </c>
      <c r="P19" s="66">
        <v>19840</v>
      </c>
      <c r="Q19" s="66">
        <v>17535</v>
      </c>
      <c r="R19" s="67">
        <v>13.145138294838899</v>
      </c>
      <c r="S19" s="66">
        <v>34.0286834375</v>
      </c>
      <c r="T19" s="66">
        <v>34.988238186484203</v>
      </c>
      <c r="U19" s="68">
        <v>-2.81984094608474</v>
      </c>
      <c r="V19" s="52"/>
      <c r="W19" s="52"/>
    </row>
    <row r="20" spans="1:23" ht="12" thickBot="1">
      <c r="A20" s="50"/>
      <c r="B20" s="39" t="s">
        <v>18</v>
      </c>
      <c r="C20" s="40"/>
      <c r="D20" s="66">
        <v>763202.70889999997</v>
      </c>
      <c r="E20" s="66">
        <v>896780</v>
      </c>
      <c r="F20" s="67">
        <v>85.104787004616497</v>
      </c>
      <c r="G20" s="66">
        <v>632864.71470000001</v>
      </c>
      <c r="H20" s="67">
        <v>20.594921975036101</v>
      </c>
      <c r="I20" s="66">
        <v>54911.073499999999</v>
      </c>
      <c r="J20" s="67">
        <v>7.1948216194283496</v>
      </c>
      <c r="K20" s="66">
        <v>59939.702899999997</v>
      </c>
      <c r="L20" s="67">
        <v>9.4711715644335595</v>
      </c>
      <c r="M20" s="67">
        <v>-8.3894800219304996E-2</v>
      </c>
      <c r="N20" s="66">
        <v>14090011.440199999</v>
      </c>
      <c r="O20" s="66">
        <v>112015110.97409999</v>
      </c>
      <c r="P20" s="66">
        <v>36415</v>
      </c>
      <c r="Q20" s="66">
        <v>35397</v>
      </c>
      <c r="R20" s="67">
        <v>2.8759499392603902</v>
      </c>
      <c r="S20" s="66">
        <v>20.958470654949899</v>
      </c>
      <c r="T20" s="66">
        <v>21.393423948357199</v>
      </c>
      <c r="U20" s="68">
        <v>-2.0753102674721902</v>
      </c>
      <c r="V20" s="52"/>
      <c r="W20" s="52"/>
    </row>
    <row r="21" spans="1:23" ht="12" thickBot="1">
      <c r="A21" s="50"/>
      <c r="B21" s="39" t="s">
        <v>19</v>
      </c>
      <c r="C21" s="40"/>
      <c r="D21" s="66">
        <v>452956.45199999999</v>
      </c>
      <c r="E21" s="66">
        <v>403778</v>
      </c>
      <c r="F21" s="67">
        <v>112.179576896215</v>
      </c>
      <c r="G21" s="66">
        <v>347973.22399999999</v>
      </c>
      <c r="H21" s="67">
        <v>30.1699156024718</v>
      </c>
      <c r="I21" s="66">
        <v>47011.160300000003</v>
      </c>
      <c r="J21" s="67">
        <v>10.378737314023301</v>
      </c>
      <c r="K21" s="66">
        <v>44980.484700000001</v>
      </c>
      <c r="L21" s="67">
        <v>12.9264212294679</v>
      </c>
      <c r="M21" s="67">
        <v>4.5145702931921002E-2</v>
      </c>
      <c r="N21" s="66">
        <v>6732760.9879999999</v>
      </c>
      <c r="O21" s="66">
        <v>47008100.541199997</v>
      </c>
      <c r="P21" s="66">
        <v>43319</v>
      </c>
      <c r="Q21" s="66">
        <v>43251</v>
      </c>
      <c r="R21" s="67">
        <v>0.157221798339924</v>
      </c>
      <c r="S21" s="66">
        <v>10.4562998222489</v>
      </c>
      <c r="T21" s="66">
        <v>10.359339367875901</v>
      </c>
      <c r="U21" s="68">
        <v>0.92729221637942405</v>
      </c>
      <c r="V21" s="52"/>
      <c r="W21" s="52"/>
    </row>
    <row r="22" spans="1:23" ht="12" thickBot="1">
      <c r="A22" s="50"/>
      <c r="B22" s="39" t="s">
        <v>20</v>
      </c>
      <c r="C22" s="40"/>
      <c r="D22" s="66">
        <v>1072583.5373</v>
      </c>
      <c r="E22" s="66">
        <v>981405</v>
      </c>
      <c r="F22" s="67">
        <v>109.290612672648</v>
      </c>
      <c r="G22" s="66">
        <v>691479.96169999999</v>
      </c>
      <c r="H22" s="67">
        <v>55.114189377673199</v>
      </c>
      <c r="I22" s="66">
        <v>145461.70209999999</v>
      </c>
      <c r="J22" s="67">
        <v>13.5618063340939</v>
      </c>
      <c r="K22" s="66">
        <v>97281.337199999994</v>
      </c>
      <c r="L22" s="67">
        <v>14.068569241086101</v>
      </c>
      <c r="M22" s="67">
        <v>0.49526832470390802</v>
      </c>
      <c r="N22" s="66">
        <v>16355600.0583</v>
      </c>
      <c r="O22" s="66">
        <v>121905371.0557</v>
      </c>
      <c r="P22" s="66">
        <v>68703</v>
      </c>
      <c r="Q22" s="66">
        <v>59066</v>
      </c>
      <c r="R22" s="67">
        <v>16.3156469034639</v>
      </c>
      <c r="S22" s="66">
        <v>15.611887942302401</v>
      </c>
      <c r="T22" s="66">
        <v>15.698009905868</v>
      </c>
      <c r="U22" s="68">
        <v>-0.55164349042168104</v>
      </c>
      <c r="V22" s="52"/>
      <c r="W22" s="52"/>
    </row>
    <row r="23" spans="1:23" ht="12" thickBot="1">
      <c r="A23" s="50"/>
      <c r="B23" s="39" t="s">
        <v>21</v>
      </c>
      <c r="C23" s="40"/>
      <c r="D23" s="66">
        <v>2436079.6406</v>
      </c>
      <c r="E23" s="66">
        <v>2745838</v>
      </c>
      <c r="F23" s="67">
        <v>88.718986356806198</v>
      </c>
      <c r="G23" s="66">
        <v>1906319.7065000001</v>
      </c>
      <c r="H23" s="67">
        <v>27.789668873152401</v>
      </c>
      <c r="I23" s="66">
        <v>105342.83</v>
      </c>
      <c r="J23" s="67">
        <v>4.3242769343146099</v>
      </c>
      <c r="K23" s="66">
        <v>264094.43819999998</v>
      </c>
      <c r="L23" s="67">
        <v>13.853627872571099</v>
      </c>
      <c r="M23" s="67">
        <v>-0.60111681746124701</v>
      </c>
      <c r="N23" s="66">
        <v>56113075.111299999</v>
      </c>
      <c r="O23" s="66">
        <v>245092403.7561</v>
      </c>
      <c r="P23" s="66">
        <v>87287</v>
      </c>
      <c r="Q23" s="66">
        <v>80821</v>
      </c>
      <c r="R23" s="67">
        <v>8.0003959366996096</v>
      </c>
      <c r="S23" s="66">
        <v>27.908848288977701</v>
      </c>
      <c r="T23" s="66">
        <v>27.045145772757099</v>
      </c>
      <c r="U23" s="68">
        <v>3.0947264726856498</v>
      </c>
      <c r="V23" s="52"/>
      <c r="W23" s="52"/>
    </row>
    <row r="24" spans="1:23" ht="12" thickBot="1">
      <c r="A24" s="50"/>
      <c r="B24" s="39" t="s">
        <v>22</v>
      </c>
      <c r="C24" s="40"/>
      <c r="D24" s="66">
        <v>257346.29399999999</v>
      </c>
      <c r="E24" s="66">
        <v>264759</v>
      </c>
      <c r="F24" s="67">
        <v>97.200206225284106</v>
      </c>
      <c r="G24" s="66">
        <v>194708.08720000001</v>
      </c>
      <c r="H24" s="67">
        <v>32.170315933338401</v>
      </c>
      <c r="I24" s="66">
        <v>40574.6034</v>
      </c>
      <c r="J24" s="67">
        <v>15.766538841239299</v>
      </c>
      <c r="K24" s="66">
        <v>31169.8894</v>
      </c>
      <c r="L24" s="67">
        <v>16.008523245355999</v>
      </c>
      <c r="M24" s="67">
        <v>0.30172433014792799</v>
      </c>
      <c r="N24" s="66">
        <v>3970561.9912999999</v>
      </c>
      <c r="O24" s="66">
        <v>30564171.555799998</v>
      </c>
      <c r="P24" s="66">
        <v>29899</v>
      </c>
      <c r="Q24" s="66">
        <v>28071</v>
      </c>
      <c r="R24" s="67">
        <v>6.5120587082754504</v>
      </c>
      <c r="S24" s="66">
        <v>8.6071873306799596</v>
      </c>
      <c r="T24" s="66">
        <v>8.1933465605072797</v>
      </c>
      <c r="U24" s="68">
        <v>4.80808368951788</v>
      </c>
      <c r="V24" s="52"/>
      <c r="W24" s="52"/>
    </row>
    <row r="25" spans="1:23" ht="12" thickBot="1">
      <c r="A25" s="50"/>
      <c r="B25" s="39" t="s">
        <v>23</v>
      </c>
      <c r="C25" s="40"/>
      <c r="D25" s="66">
        <v>230397.50459999999</v>
      </c>
      <c r="E25" s="66">
        <v>191874</v>
      </c>
      <c r="F25" s="67">
        <v>120.077501172645</v>
      </c>
      <c r="G25" s="66">
        <v>139831.26550000001</v>
      </c>
      <c r="H25" s="67">
        <v>64.768232466579505</v>
      </c>
      <c r="I25" s="66">
        <v>33177.496400000004</v>
      </c>
      <c r="J25" s="67">
        <v>14.400110998424401</v>
      </c>
      <c r="K25" s="66">
        <v>16624.1302</v>
      </c>
      <c r="L25" s="67">
        <v>11.8887075365845</v>
      </c>
      <c r="M25" s="67">
        <v>0.99574329609136503</v>
      </c>
      <c r="N25" s="66">
        <v>3379762.1691999999</v>
      </c>
      <c r="O25" s="66">
        <v>33674995.244499996</v>
      </c>
      <c r="P25" s="66">
        <v>17823</v>
      </c>
      <c r="Q25" s="66">
        <v>17011</v>
      </c>
      <c r="R25" s="67">
        <v>4.7733819293398501</v>
      </c>
      <c r="S25" s="66">
        <v>12.926976636929799</v>
      </c>
      <c r="T25" s="66">
        <v>12.4297246546352</v>
      </c>
      <c r="U25" s="68">
        <v>3.8466224258039001</v>
      </c>
      <c r="V25" s="52"/>
      <c r="W25" s="52"/>
    </row>
    <row r="26" spans="1:23" ht="12" thickBot="1">
      <c r="A26" s="50"/>
      <c r="B26" s="39" t="s">
        <v>24</v>
      </c>
      <c r="C26" s="40"/>
      <c r="D26" s="66">
        <v>572392.43039999995</v>
      </c>
      <c r="E26" s="66">
        <v>587285</v>
      </c>
      <c r="F26" s="67">
        <v>97.464166529027693</v>
      </c>
      <c r="G26" s="66">
        <v>496920.9056</v>
      </c>
      <c r="H26" s="67">
        <v>15.1878345123905</v>
      </c>
      <c r="I26" s="66">
        <v>111328.4976</v>
      </c>
      <c r="J26" s="67">
        <v>19.449680269566301</v>
      </c>
      <c r="K26" s="66">
        <v>87479.709900000002</v>
      </c>
      <c r="L26" s="67">
        <v>17.604352908914901</v>
      </c>
      <c r="M26" s="67">
        <v>0.27262079089267799</v>
      </c>
      <c r="N26" s="66">
        <v>7707316.7154999999</v>
      </c>
      <c r="O26" s="66">
        <v>60895249.574000001</v>
      </c>
      <c r="P26" s="66">
        <v>43278</v>
      </c>
      <c r="Q26" s="66">
        <v>42446</v>
      </c>
      <c r="R26" s="67">
        <v>1.9601375865806001</v>
      </c>
      <c r="S26" s="66">
        <v>13.225944600027701</v>
      </c>
      <c r="T26" s="66">
        <v>12.5684815035575</v>
      </c>
      <c r="U26" s="68">
        <v>4.9710105126925299</v>
      </c>
      <c r="V26" s="52"/>
      <c r="W26" s="52"/>
    </row>
    <row r="27" spans="1:23" ht="12" thickBot="1">
      <c r="A27" s="50"/>
      <c r="B27" s="39" t="s">
        <v>25</v>
      </c>
      <c r="C27" s="40"/>
      <c r="D27" s="66">
        <v>298344.0625</v>
      </c>
      <c r="E27" s="66">
        <v>306010</v>
      </c>
      <c r="F27" s="67">
        <v>97.494873533544705</v>
      </c>
      <c r="G27" s="66">
        <v>222762.99359999999</v>
      </c>
      <c r="H27" s="67">
        <v>33.928915965151603</v>
      </c>
      <c r="I27" s="66">
        <v>87312.189899999998</v>
      </c>
      <c r="J27" s="67">
        <v>29.265603333399699</v>
      </c>
      <c r="K27" s="66">
        <v>61275.865100000003</v>
      </c>
      <c r="L27" s="67">
        <v>27.5072013128127</v>
      </c>
      <c r="M27" s="67">
        <v>0.42490342253854202</v>
      </c>
      <c r="N27" s="66">
        <v>4277601.0690000001</v>
      </c>
      <c r="O27" s="66">
        <v>22999647.929200001</v>
      </c>
      <c r="P27" s="66">
        <v>41415</v>
      </c>
      <c r="Q27" s="66">
        <v>39353</v>
      </c>
      <c r="R27" s="67">
        <v>5.2397530048535099</v>
      </c>
      <c r="S27" s="66">
        <v>7.2037682602921702</v>
      </c>
      <c r="T27" s="66">
        <v>7.0798974995553099</v>
      </c>
      <c r="U27" s="68">
        <v>1.7195272843470599</v>
      </c>
      <c r="V27" s="52"/>
      <c r="W27" s="52"/>
    </row>
    <row r="28" spans="1:23" ht="12" thickBot="1">
      <c r="A28" s="50"/>
      <c r="B28" s="39" t="s">
        <v>26</v>
      </c>
      <c r="C28" s="40"/>
      <c r="D28" s="66">
        <v>818590.11829999997</v>
      </c>
      <c r="E28" s="66">
        <v>916776</v>
      </c>
      <c r="F28" s="67">
        <v>89.290090305592599</v>
      </c>
      <c r="G28" s="66">
        <v>604803.26789999998</v>
      </c>
      <c r="H28" s="67">
        <v>35.348163898371702</v>
      </c>
      <c r="I28" s="66">
        <v>72584.607399999994</v>
      </c>
      <c r="J28" s="67">
        <v>8.8670270721981694</v>
      </c>
      <c r="K28" s="66">
        <v>41915.2356</v>
      </c>
      <c r="L28" s="67">
        <v>6.9303917198625999</v>
      </c>
      <c r="M28" s="67">
        <v>0.73169985474207799</v>
      </c>
      <c r="N28" s="66">
        <v>11552785.511</v>
      </c>
      <c r="O28" s="66">
        <v>82990238.920100003</v>
      </c>
      <c r="P28" s="66">
        <v>45628</v>
      </c>
      <c r="Q28" s="66">
        <v>44264</v>
      </c>
      <c r="R28" s="67">
        <v>3.08151093439364</v>
      </c>
      <c r="S28" s="66">
        <v>17.940521572280201</v>
      </c>
      <c r="T28" s="66">
        <v>17.2762456217242</v>
      </c>
      <c r="U28" s="68">
        <v>3.7026568479611499</v>
      </c>
      <c r="V28" s="52"/>
      <c r="W28" s="52"/>
    </row>
    <row r="29" spans="1:23" ht="12" thickBot="1">
      <c r="A29" s="50"/>
      <c r="B29" s="39" t="s">
        <v>27</v>
      </c>
      <c r="C29" s="40"/>
      <c r="D29" s="66">
        <v>641970.24190000002</v>
      </c>
      <c r="E29" s="66">
        <v>634578</v>
      </c>
      <c r="F29" s="67">
        <v>101.164906741173</v>
      </c>
      <c r="G29" s="66">
        <v>503097.3419</v>
      </c>
      <c r="H29" s="67">
        <v>27.603584522138799</v>
      </c>
      <c r="I29" s="66">
        <v>113928.35159999999</v>
      </c>
      <c r="J29" s="67">
        <v>17.746671755814301</v>
      </c>
      <c r="K29" s="66">
        <v>98171.816900000005</v>
      </c>
      <c r="L29" s="67">
        <v>19.513483519758601</v>
      </c>
      <c r="M29" s="67">
        <v>0.16049957307044599</v>
      </c>
      <c r="N29" s="66">
        <v>9550575.9436000008</v>
      </c>
      <c r="O29" s="66">
        <v>54777042.490099996</v>
      </c>
      <c r="P29" s="66">
        <v>89556</v>
      </c>
      <c r="Q29" s="66">
        <v>90158</v>
      </c>
      <c r="R29" s="67">
        <v>-0.66771667517026001</v>
      </c>
      <c r="S29" s="66">
        <v>7.1683666298182098</v>
      </c>
      <c r="T29" s="66">
        <v>7.1496311031744302</v>
      </c>
      <c r="U29" s="68">
        <v>0.26136395655115902</v>
      </c>
      <c r="V29" s="52"/>
      <c r="W29" s="52"/>
    </row>
    <row r="30" spans="1:23" ht="12" thickBot="1">
      <c r="A30" s="50"/>
      <c r="B30" s="39" t="s">
        <v>28</v>
      </c>
      <c r="C30" s="40"/>
      <c r="D30" s="66">
        <v>1020421.0935</v>
      </c>
      <c r="E30" s="66">
        <v>1221421</v>
      </c>
      <c r="F30" s="67">
        <v>83.5437652946854</v>
      </c>
      <c r="G30" s="66">
        <v>858183.29839999997</v>
      </c>
      <c r="H30" s="67">
        <v>18.904795211288398</v>
      </c>
      <c r="I30" s="66">
        <v>170046.12409999999</v>
      </c>
      <c r="J30" s="67">
        <v>16.664308997842198</v>
      </c>
      <c r="K30" s="66">
        <v>129909.2862</v>
      </c>
      <c r="L30" s="67">
        <v>15.1377085107812</v>
      </c>
      <c r="M30" s="67">
        <v>0.30896049908401402</v>
      </c>
      <c r="N30" s="66">
        <v>14967329.5995</v>
      </c>
      <c r="O30" s="66">
        <v>94227068.289399996</v>
      </c>
      <c r="P30" s="66">
        <v>63010</v>
      </c>
      <c r="Q30" s="66">
        <v>58479</v>
      </c>
      <c r="R30" s="67">
        <v>7.7480805075326202</v>
      </c>
      <c r="S30" s="66">
        <v>16.194589644500901</v>
      </c>
      <c r="T30" s="66">
        <v>15.6565357803656</v>
      </c>
      <c r="U30" s="68">
        <v>3.3224297493575299</v>
      </c>
      <c r="V30" s="52"/>
      <c r="W30" s="52"/>
    </row>
    <row r="31" spans="1:23" ht="12" thickBot="1">
      <c r="A31" s="50"/>
      <c r="B31" s="39" t="s">
        <v>29</v>
      </c>
      <c r="C31" s="40"/>
      <c r="D31" s="66">
        <v>685537.17189999996</v>
      </c>
      <c r="E31" s="66">
        <v>1269490</v>
      </c>
      <c r="F31" s="67">
        <v>54.000990311069799</v>
      </c>
      <c r="G31" s="66">
        <v>558513.63419999997</v>
      </c>
      <c r="H31" s="67">
        <v>22.743139991908201</v>
      </c>
      <c r="I31" s="66">
        <v>45814.934099999999</v>
      </c>
      <c r="J31" s="67">
        <v>6.6830707331335004</v>
      </c>
      <c r="K31" s="66">
        <v>30631.517</v>
      </c>
      <c r="L31" s="67">
        <v>5.4844707674640301</v>
      </c>
      <c r="M31" s="67">
        <v>0.49567956755129</v>
      </c>
      <c r="N31" s="66">
        <v>15546671.7498</v>
      </c>
      <c r="O31" s="66">
        <v>97911495.020199999</v>
      </c>
      <c r="P31" s="66">
        <v>25809</v>
      </c>
      <c r="Q31" s="66">
        <v>25849</v>
      </c>
      <c r="R31" s="67">
        <v>-0.15474486440481</v>
      </c>
      <c r="S31" s="66">
        <v>26.561942419311102</v>
      </c>
      <c r="T31" s="66">
        <v>30.3046458392975</v>
      </c>
      <c r="U31" s="68">
        <v>-14.090473358098</v>
      </c>
      <c r="V31" s="52"/>
      <c r="W31" s="52"/>
    </row>
    <row r="32" spans="1:23" ht="12" thickBot="1">
      <c r="A32" s="50"/>
      <c r="B32" s="39" t="s">
        <v>30</v>
      </c>
      <c r="C32" s="40"/>
      <c r="D32" s="66">
        <v>161204.2764</v>
      </c>
      <c r="E32" s="66">
        <v>163259</v>
      </c>
      <c r="F32" s="67">
        <v>98.741433182856696</v>
      </c>
      <c r="G32" s="66">
        <v>124193.27989999999</v>
      </c>
      <c r="H32" s="67">
        <v>29.8011265422744</v>
      </c>
      <c r="I32" s="66">
        <v>46615.75</v>
      </c>
      <c r="J32" s="67">
        <v>28.917191926305499</v>
      </c>
      <c r="K32" s="66">
        <v>32420.525000000001</v>
      </c>
      <c r="L32" s="67">
        <v>26.104894746402501</v>
      </c>
      <c r="M32" s="67">
        <v>0.43784685781615201</v>
      </c>
      <c r="N32" s="66">
        <v>2363508.5479000001</v>
      </c>
      <c r="O32" s="66">
        <v>13743326.7509</v>
      </c>
      <c r="P32" s="66">
        <v>31130</v>
      </c>
      <c r="Q32" s="66">
        <v>30132</v>
      </c>
      <c r="R32" s="67">
        <v>3.31209345546264</v>
      </c>
      <c r="S32" s="66">
        <v>5.1784219852232596</v>
      </c>
      <c r="T32" s="66">
        <v>4.9547254579848703</v>
      </c>
      <c r="U32" s="68">
        <v>4.3197817380799401</v>
      </c>
      <c r="V32" s="52"/>
      <c r="W32" s="52"/>
    </row>
    <row r="33" spans="1:23" ht="12" thickBot="1">
      <c r="A33" s="50"/>
      <c r="B33" s="39" t="s">
        <v>31</v>
      </c>
      <c r="C33" s="40"/>
      <c r="D33" s="66">
        <v>7.6924000000000001</v>
      </c>
      <c r="E33" s="69"/>
      <c r="F33" s="69"/>
      <c r="G33" s="66">
        <v>67.396000000000001</v>
      </c>
      <c r="H33" s="67">
        <v>-88.586266247254997</v>
      </c>
      <c r="I33" s="66">
        <v>1.4978</v>
      </c>
      <c r="J33" s="67">
        <v>19.471166346003798</v>
      </c>
      <c r="K33" s="66">
        <v>14.446</v>
      </c>
      <c r="L33" s="67">
        <v>21.434506498902</v>
      </c>
      <c r="M33" s="67">
        <v>-0.896317319673266</v>
      </c>
      <c r="N33" s="66">
        <v>261.49090000000001</v>
      </c>
      <c r="O33" s="66">
        <v>3441.4713000000002</v>
      </c>
      <c r="P33" s="66">
        <v>2</v>
      </c>
      <c r="Q33" s="66">
        <v>4</v>
      </c>
      <c r="R33" s="67">
        <v>-50</v>
      </c>
      <c r="S33" s="66">
        <v>3.8462000000000001</v>
      </c>
      <c r="T33" s="66">
        <v>3.8462000000000001</v>
      </c>
      <c r="U33" s="68">
        <v>0</v>
      </c>
      <c r="V33" s="52"/>
      <c r="W33" s="52"/>
    </row>
    <row r="34" spans="1:23" ht="12" thickBot="1">
      <c r="A34" s="50"/>
      <c r="B34" s="39" t="s">
        <v>36</v>
      </c>
      <c r="C34" s="4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3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>
      <c r="A35" s="50"/>
      <c r="B35" s="39" t="s">
        <v>32</v>
      </c>
      <c r="C35" s="40"/>
      <c r="D35" s="66">
        <v>90254.464900000006</v>
      </c>
      <c r="E35" s="66">
        <v>127594</v>
      </c>
      <c r="F35" s="67">
        <v>70.735665391789595</v>
      </c>
      <c r="G35" s="66">
        <v>72079.853199999998</v>
      </c>
      <c r="H35" s="67">
        <v>25.214551491345201</v>
      </c>
      <c r="I35" s="66">
        <v>11214.8377</v>
      </c>
      <c r="J35" s="67">
        <v>12.4257982277395</v>
      </c>
      <c r="K35" s="66">
        <v>9678.4793000000009</v>
      </c>
      <c r="L35" s="67">
        <v>13.4274403599923</v>
      </c>
      <c r="M35" s="67">
        <v>0.15873964828338299</v>
      </c>
      <c r="N35" s="66">
        <v>1461069.7283000001</v>
      </c>
      <c r="O35" s="66">
        <v>18673684.921300001</v>
      </c>
      <c r="P35" s="66">
        <v>6806</v>
      </c>
      <c r="Q35" s="66">
        <v>6819</v>
      </c>
      <c r="R35" s="67">
        <v>-0.19064378941193699</v>
      </c>
      <c r="S35" s="66">
        <v>13.261014531295899</v>
      </c>
      <c r="T35" s="66">
        <v>13.126797858923601</v>
      </c>
      <c r="U35" s="68">
        <v>1.0121146617822601</v>
      </c>
      <c r="V35" s="52"/>
      <c r="W35" s="52"/>
    </row>
    <row r="36" spans="1:23" ht="12" thickBot="1">
      <c r="A36" s="50"/>
      <c r="B36" s="39" t="s">
        <v>37</v>
      </c>
      <c r="C36" s="40"/>
      <c r="D36" s="69"/>
      <c r="E36" s="66">
        <v>737132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>
      <c r="A37" s="50"/>
      <c r="B37" s="39" t="s">
        <v>38</v>
      </c>
      <c r="C37" s="40"/>
      <c r="D37" s="69"/>
      <c r="E37" s="66">
        <v>511733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customHeight="1" thickBot="1">
      <c r="A38" s="50"/>
      <c r="B38" s="39" t="s">
        <v>39</v>
      </c>
      <c r="C38" s="40"/>
      <c r="D38" s="69"/>
      <c r="E38" s="66">
        <v>322455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>
      <c r="A39" s="50"/>
      <c r="B39" s="39" t="s">
        <v>33</v>
      </c>
      <c r="C39" s="40"/>
      <c r="D39" s="66">
        <v>225074.78510000001</v>
      </c>
      <c r="E39" s="66">
        <v>437372</v>
      </c>
      <c r="F39" s="67">
        <v>51.460721102402502</v>
      </c>
      <c r="G39" s="66">
        <v>343013.93400000001</v>
      </c>
      <c r="H39" s="67">
        <v>-34.383194736339803</v>
      </c>
      <c r="I39" s="66">
        <v>11881.8467</v>
      </c>
      <c r="J39" s="67">
        <v>5.2790661089472701</v>
      </c>
      <c r="K39" s="66">
        <v>16828.0337</v>
      </c>
      <c r="L39" s="67">
        <v>4.9059329758889598</v>
      </c>
      <c r="M39" s="67">
        <v>-0.29392542754415801</v>
      </c>
      <c r="N39" s="66">
        <v>3769972.2127</v>
      </c>
      <c r="O39" s="66">
        <v>26886916.347899999</v>
      </c>
      <c r="P39" s="66">
        <v>378</v>
      </c>
      <c r="Q39" s="66">
        <v>339</v>
      </c>
      <c r="R39" s="67">
        <v>11.5044247787611</v>
      </c>
      <c r="S39" s="66">
        <v>595.43593941798895</v>
      </c>
      <c r="T39" s="66">
        <v>528.346314749263</v>
      </c>
      <c r="U39" s="68">
        <v>11.267311935235901</v>
      </c>
      <c r="V39" s="52"/>
      <c r="W39" s="52"/>
    </row>
    <row r="40" spans="1:23" ht="12" thickBot="1">
      <c r="A40" s="50"/>
      <c r="B40" s="39" t="s">
        <v>34</v>
      </c>
      <c r="C40" s="40"/>
      <c r="D40" s="66">
        <v>545651.03810000001</v>
      </c>
      <c r="E40" s="66">
        <v>419245</v>
      </c>
      <c r="F40" s="67">
        <v>130.15087552624399</v>
      </c>
      <c r="G40" s="66">
        <v>333821.103</v>
      </c>
      <c r="H40" s="67">
        <v>63.456124611750496</v>
      </c>
      <c r="I40" s="66">
        <v>37685.689200000001</v>
      </c>
      <c r="J40" s="67">
        <v>6.9065550266750204</v>
      </c>
      <c r="K40" s="66">
        <v>32180.304400000001</v>
      </c>
      <c r="L40" s="67">
        <v>9.6399850431265293</v>
      </c>
      <c r="M40" s="67">
        <v>0.171079326396925</v>
      </c>
      <c r="N40" s="66">
        <v>7039132.5855999999</v>
      </c>
      <c r="O40" s="66">
        <v>55027453.724299997</v>
      </c>
      <c r="P40" s="66">
        <v>2376</v>
      </c>
      <c r="Q40" s="66">
        <v>2038</v>
      </c>
      <c r="R40" s="67">
        <v>16.584887144259099</v>
      </c>
      <c r="S40" s="66">
        <v>229.65111031144801</v>
      </c>
      <c r="T40" s="66">
        <v>187.573628213935</v>
      </c>
      <c r="U40" s="68">
        <v>18.322350821839301</v>
      </c>
      <c r="V40" s="52"/>
      <c r="W40" s="52"/>
    </row>
    <row r="41" spans="1:23" ht="12" thickBot="1">
      <c r="A41" s="50"/>
      <c r="B41" s="39" t="s">
        <v>40</v>
      </c>
      <c r="C41" s="40"/>
      <c r="D41" s="69"/>
      <c r="E41" s="66">
        <v>216407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>
      <c r="A42" s="50"/>
      <c r="B42" s="39" t="s">
        <v>41</v>
      </c>
      <c r="C42" s="40"/>
      <c r="D42" s="69"/>
      <c r="E42" s="66">
        <v>86948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>
      <c r="A43" s="51"/>
      <c r="B43" s="39" t="s">
        <v>35</v>
      </c>
      <c r="C43" s="40"/>
      <c r="D43" s="71">
        <v>19023.084699999999</v>
      </c>
      <c r="E43" s="72"/>
      <c r="F43" s="72"/>
      <c r="G43" s="71">
        <v>54453.67</v>
      </c>
      <c r="H43" s="73">
        <v>-65.0655599521575</v>
      </c>
      <c r="I43" s="71">
        <v>2474.4679000000001</v>
      </c>
      <c r="J43" s="73">
        <v>13.007711099556801</v>
      </c>
      <c r="K43" s="71">
        <v>5784.4336999999996</v>
      </c>
      <c r="L43" s="73">
        <v>10.6226700606222</v>
      </c>
      <c r="M43" s="73">
        <v>-0.57221950698475499</v>
      </c>
      <c r="N43" s="71">
        <v>383031.14750000002</v>
      </c>
      <c r="O43" s="71">
        <v>3880222.7366999998</v>
      </c>
      <c r="P43" s="71">
        <v>35</v>
      </c>
      <c r="Q43" s="71">
        <v>35</v>
      </c>
      <c r="R43" s="73">
        <v>0</v>
      </c>
      <c r="S43" s="71">
        <v>543.51670571428599</v>
      </c>
      <c r="T43" s="71">
        <v>523.21403428571398</v>
      </c>
      <c r="U43" s="74">
        <v>3.7354273042794</v>
      </c>
      <c r="V43" s="52"/>
      <c r="W43" s="52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42:C42"/>
    <mergeCell ref="B18:C18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114451</v>
      </c>
      <c r="D2" s="32">
        <v>909219.85582478601</v>
      </c>
      <c r="E2" s="32">
        <v>973431.54576239304</v>
      </c>
      <c r="F2" s="32">
        <v>-64211.689937606803</v>
      </c>
      <c r="G2" s="32">
        <v>973431.54576239304</v>
      </c>
      <c r="H2" s="32">
        <v>-7.0622841688117402E-2</v>
      </c>
    </row>
    <row r="3" spans="1:8" ht="14.25">
      <c r="A3" s="32">
        <v>2</v>
      </c>
      <c r="B3" s="33">
        <v>13</v>
      </c>
      <c r="C3" s="32">
        <v>16222.032999999999</v>
      </c>
      <c r="D3" s="32">
        <v>116645.273380183</v>
      </c>
      <c r="E3" s="32">
        <v>94105.551816889798</v>
      </c>
      <c r="F3" s="32">
        <v>22539.721563293198</v>
      </c>
      <c r="G3" s="32">
        <v>94105.551816889798</v>
      </c>
      <c r="H3" s="32">
        <v>0.19323304674188799</v>
      </c>
    </row>
    <row r="4" spans="1:8" ht="14.25">
      <c r="A4" s="32">
        <v>3</v>
      </c>
      <c r="B4" s="33">
        <v>14</v>
      </c>
      <c r="C4" s="32">
        <v>116845</v>
      </c>
      <c r="D4" s="32">
        <v>159234.586377778</v>
      </c>
      <c r="E4" s="32">
        <v>127056.124476068</v>
      </c>
      <c r="F4" s="32">
        <v>32178.461901709401</v>
      </c>
      <c r="G4" s="32">
        <v>127056.124476068</v>
      </c>
      <c r="H4" s="32">
        <v>0.20208211440551799</v>
      </c>
    </row>
    <row r="5" spans="1:8" ht="14.25">
      <c r="A5" s="32">
        <v>4</v>
      </c>
      <c r="B5" s="33">
        <v>15</v>
      </c>
      <c r="C5" s="32">
        <v>12655</v>
      </c>
      <c r="D5" s="32">
        <v>78534.410759829101</v>
      </c>
      <c r="E5" s="32">
        <v>69837.262543589706</v>
      </c>
      <c r="F5" s="32">
        <v>8697.1482162393204</v>
      </c>
      <c r="G5" s="32">
        <v>69837.262543589706</v>
      </c>
      <c r="H5" s="32">
        <v>0.1107431523595</v>
      </c>
    </row>
    <row r="6" spans="1:8" ht="14.25">
      <c r="A6" s="32">
        <v>5</v>
      </c>
      <c r="B6" s="33">
        <v>16</v>
      </c>
      <c r="C6" s="32">
        <v>5148</v>
      </c>
      <c r="D6" s="32">
        <v>145328.86518376099</v>
      </c>
      <c r="E6" s="32">
        <v>126420.296584615</v>
      </c>
      <c r="F6" s="32">
        <v>18908.568599145299</v>
      </c>
      <c r="G6" s="32">
        <v>126420.296584615</v>
      </c>
      <c r="H6" s="32">
        <v>0.13010882989581199</v>
      </c>
    </row>
    <row r="7" spans="1:8" ht="14.25">
      <c r="A7" s="32">
        <v>6</v>
      </c>
      <c r="B7" s="33">
        <v>17</v>
      </c>
      <c r="C7" s="32">
        <v>26189</v>
      </c>
      <c r="D7" s="32">
        <v>312579.95611367503</v>
      </c>
      <c r="E7" s="32">
        <v>261689.127268376</v>
      </c>
      <c r="F7" s="32">
        <v>50890.828845299096</v>
      </c>
      <c r="G7" s="32">
        <v>261689.127268376</v>
      </c>
      <c r="H7" s="32">
        <v>0.16280899606624699</v>
      </c>
    </row>
    <row r="8" spans="1:8" ht="14.25">
      <c r="A8" s="32">
        <v>7</v>
      </c>
      <c r="B8" s="33">
        <v>18</v>
      </c>
      <c r="C8" s="32">
        <v>29446</v>
      </c>
      <c r="D8" s="32">
        <v>107405.498370085</v>
      </c>
      <c r="E8" s="32">
        <v>92244.455252991494</v>
      </c>
      <c r="F8" s="32">
        <v>15161.043117093999</v>
      </c>
      <c r="G8" s="32">
        <v>92244.455252991494</v>
      </c>
      <c r="H8" s="32">
        <v>0.14115704826259301</v>
      </c>
    </row>
    <row r="9" spans="1:8" ht="14.25">
      <c r="A9" s="32">
        <v>8</v>
      </c>
      <c r="B9" s="33">
        <v>19</v>
      </c>
      <c r="C9" s="32">
        <v>21742</v>
      </c>
      <c r="D9" s="32">
        <v>103692.50612735</v>
      </c>
      <c r="E9" s="32">
        <v>100031.60204359</v>
      </c>
      <c r="F9" s="32">
        <v>3660.9040837606799</v>
      </c>
      <c r="G9" s="32">
        <v>100031.60204359</v>
      </c>
      <c r="H9" s="32">
        <v>3.5305387250111703E-2</v>
      </c>
    </row>
    <row r="10" spans="1:8" ht="14.25">
      <c r="A10" s="32">
        <v>9</v>
      </c>
      <c r="B10" s="33">
        <v>21</v>
      </c>
      <c r="C10" s="32">
        <v>165702</v>
      </c>
      <c r="D10" s="32">
        <v>664575.1385</v>
      </c>
      <c r="E10" s="32">
        <v>625446.90379999997</v>
      </c>
      <c r="F10" s="32">
        <v>39128.234700000001</v>
      </c>
      <c r="G10" s="32">
        <v>625446.90379999997</v>
      </c>
      <c r="H10" s="32">
        <v>5.8877066614793298E-2</v>
      </c>
    </row>
    <row r="11" spans="1:8" ht="14.25">
      <c r="A11" s="32">
        <v>10</v>
      </c>
      <c r="B11" s="33">
        <v>22</v>
      </c>
      <c r="C11" s="32">
        <v>54073</v>
      </c>
      <c r="D11" s="32">
        <v>733560.20538205095</v>
      </c>
      <c r="E11" s="32">
        <v>691767.45125128201</v>
      </c>
      <c r="F11" s="32">
        <v>41792.754130769201</v>
      </c>
      <c r="G11" s="32">
        <v>691767.45125128201</v>
      </c>
      <c r="H11" s="32">
        <v>5.69724936332974E-2</v>
      </c>
    </row>
    <row r="12" spans="1:8" ht="14.25">
      <c r="A12" s="32">
        <v>11</v>
      </c>
      <c r="B12" s="33">
        <v>23</v>
      </c>
      <c r="C12" s="32">
        <v>249508.71599999999</v>
      </c>
      <c r="D12" s="32">
        <v>1879058.92591795</v>
      </c>
      <c r="E12" s="32">
        <v>1624557.5049692299</v>
      </c>
      <c r="F12" s="32">
        <v>254501.42094871801</v>
      </c>
      <c r="G12" s="32">
        <v>1624557.5049692299</v>
      </c>
      <c r="H12" s="32">
        <v>0.13544089407648</v>
      </c>
    </row>
    <row r="13" spans="1:8" ht="14.25">
      <c r="A13" s="32">
        <v>12</v>
      </c>
      <c r="B13" s="33">
        <v>24</v>
      </c>
      <c r="C13" s="32">
        <v>37278.67</v>
      </c>
      <c r="D13" s="32">
        <v>675129.17364102602</v>
      </c>
      <c r="E13" s="32">
        <v>614172.07912393205</v>
      </c>
      <c r="F13" s="32">
        <v>60957.094517094003</v>
      </c>
      <c r="G13" s="32">
        <v>614172.07912393205</v>
      </c>
      <c r="H13" s="32">
        <v>9.0289528133331201E-2</v>
      </c>
    </row>
    <row r="14" spans="1:8" ht="14.25">
      <c r="A14" s="32">
        <v>13</v>
      </c>
      <c r="B14" s="33">
        <v>25</v>
      </c>
      <c r="C14" s="32">
        <v>73149</v>
      </c>
      <c r="D14" s="32">
        <v>763202.73010000004</v>
      </c>
      <c r="E14" s="32">
        <v>708291.63540000003</v>
      </c>
      <c r="F14" s="32">
        <v>54911.094700000001</v>
      </c>
      <c r="G14" s="32">
        <v>708291.63540000003</v>
      </c>
      <c r="H14" s="32">
        <v>7.1948241973407503E-2</v>
      </c>
    </row>
    <row r="15" spans="1:8" ht="14.25">
      <c r="A15" s="32">
        <v>14</v>
      </c>
      <c r="B15" s="33">
        <v>26</v>
      </c>
      <c r="C15" s="32">
        <v>199954</v>
      </c>
      <c r="D15" s="32">
        <v>452956.04421600502</v>
      </c>
      <c r="E15" s="32">
        <v>405945.291812004</v>
      </c>
      <c r="F15" s="32">
        <v>47010.752404001199</v>
      </c>
      <c r="G15" s="32">
        <v>405945.291812004</v>
      </c>
      <c r="H15" s="32">
        <v>0.10378656605713101</v>
      </c>
    </row>
    <row r="16" spans="1:8" ht="14.25">
      <c r="A16" s="32">
        <v>15</v>
      </c>
      <c r="B16" s="33">
        <v>27</v>
      </c>
      <c r="C16" s="32">
        <v>165989.861</v>
      </c>
      <c r="D16" s="32">
        <v>1072583.8093000001</v>
      </c>
      <c r="E16" s="32">
        <v>927121.83409999998</v>
      </c>
      <c r="F16" s="32">
        <v>145461.97519999999</v>
      </c>
      <c r="G16" s="32">
        <v>927121.83409999998</v>
      </c>
      <c r="H16" s="32">
        <v>0.135618283567913</v>
      </c>
    </row>
    <row r="17" spans="1:8" ht="14.25">
      <c r="A17" s="32">
        <v>16</v>
      </c>
      <c r="B17" s="33">
        <v>29</v>
      </c>
      <c r="C17" s="32">
        <v>208430.1</v>
      </c>
      <c r="D17" s="32">
        <v>2436080.6561615402</v>
      </c>
      <c r="E17" s="32">
        <v>2330736.84867778</v>
      </c>
      <c r="F17" s="32">
        <v>105343.807483761</v>
      </c>
      <c r="G17" s="32">
        <v>2330736.84867778</v>
      </c>
      <c r="H17" s="32">
        <v>4.3243152568580301E-2</v>
      </c>
    </row>
    <row r="18" spans="1:8" ht="14.25">
      <c r="A18" s="32">
        <v>17</v>
      </c>
      <c r="B18" s="33">
        <v>31</v>
      </c>
      <c r="C18" s="32">
        <v>40770.5</v>
      </c>
      <c r="D18" s="32">
        <v>257346.29562672999</v>
      </c>
      <c r="E18" s="32">
        <v>216771.69209010599</v>
      </c>
      <c r="F18" s="32">
        <v>40574.603536624301</v>
      </c>
      <c r="G18" s="32">
        <v>216771.69209010599</v>
      </c>
      <c r="H18" s="32">
        <v>0.15766538794665999</v>
      </c>
    </row>
    <row r="19" spans="1:8" ht="14.25">
      <c r="A19" s="32">
        <v>18</v>
      </c>
      <c r="B19" s="33">
        <v>32</v>
      </c>
      <c r="C19" s="32">
        <v>17306.174999999999</v>
      </c>
      <c r="D19" s="32">
        <v>230397.502361697</v>
      </c>
      <c r="E19" s="32">
        <v>197220.008225917</v>
      </c>
      <c r="F19" s="32">
        <v>33177.494135780202</v>
      </c>
      <c r="G19" s="32">
        <v>197220.008225917</v>
      </c>
      <c r="H19" s="32">
        <v>0.14400110155576001</v>
      </c>
    </row>
    <row r="20" spans="1:8" ht="14.25">
      <c r="A20" s="32">
        <v>19</v>
      </c>
      <c r="B20" s="33">
        <v>33</v>
      </c>
      <c r="C20" s="32">
        <v>52900.161999999997</v>
      </c>
      <c r="D20" s="32">
        <v>572392.44662222196</v>
      </c>
      <c r="E20" s="32">
        <v>461063.96394646802</v>
      </c>
      <c r="F20" s="32">
        <v>111328.482675754</v>
      </c>
      <c r="G20" s="32">
        <v>461063.96394646802</v>
      </c>
      <c r="H20" s="32">
        <v>0.194496771109963</v>
      </c>
    </row>
    <row r="21" spans="1:8" ht="14.25">
      <c r="A21" s="32">
        <v>20</v>
      </c>
      <c r="B21" s="33">
        <v>34</v>
      </c>
      <c r="C21" s="32">
        <v>53583.6</v>
      </c>
      <c r="D21" s="32">
        <v>298344.045741343</v>
      </c>
      <c r="E21" s="32">
        <v>211031.88010543599</v>
      </c>
      <c r="F21" s="32">
        <v>87312.165635907601</v>
      </c>
      <c r="G21" s="32">
        <v>211031.88010543599</v>
      </c>
      <c r="H21" s="32">
        <v>0.29265596844391201</v>
      </c>
    </row>
    <row r="22" spans="1:8" ht="14.25">
      <c r="A22" s="32">
        <v>21</v>
      </c>
      <c r="B22" s="33">
        <v>35</v>
      </c>
      <c r="C22" s="32">
        <v>37991.864999999998</v>
      </c>
      <c r="D22" s="32">
        <v>818590.11751415895</v>
      </c>
      <c r="E22" s="32">
        <v>746005.52485925797</v>
      </c>
      <c r="F22" s="32">
        <v>72584.5926549008</v>
      </c>
      <c r="G22" s="32">
        <v>746005.52485925797</v>
      </c>
      <c r="H22" s="32">
        <v>8.8670252794305598E-2</v>
      </c>
    </row>
    <row r="23" spans="1:8" ht="14.25">
      <c r="A23" s="32">
        <v>22</v>
      </c>
      <c r="B23" s="33">
        <v>36</v>
      </c>
      <c r="C23" s="32">
        <v>106215.065</v>
      </c>
      <c r="D23" s="32">
        <v>641970.24084070802</v>
      </c>
      <c r="E23" s="32">
        <v>528041.84949384094</v>
      </c>
      <c r="F23" s="32">
        <v>113928.39134686701</v>
      </c>
      <c r="G23" s="32">
        <v>528041.84949384094</v>
      </c>
      <c r="H23" s="32">
        <v>0.17746677976485201</v>
      </c>
    </row>
    <row r="24" spans="1:8" ht="14.25">
      <c r="A24" s="32">
        <v>23</v>
      </c>
      <c r="B24" s="33">
        <v>37</v>
      </c>
      <c r="C24" s="32">
        <v>98179.471000000005</v>
      </c>
      <c r="D24" s="32">
        <v>1020421.06688584</v>
      </c>
      <c r="E24" s="32">
        <v>850374.95706714306</v>
      </c>
      <c r="F24" s="32">
        <v>170046.10981869799</v>
      </c>
      <c r="G24" s="32">
        <v>850374.95706714306</v>
      </c>
      <c r="H24" s="32">
        <v>0.166643080329232</v>
      </c>
    </row>
    <row r="25" spans="1:8" ht="14.25">
      <c r="A25" s="32">
        <v>24</v>
      </c>
      <c r="B25" s="33">
        <v>38</v>
      </c>
      <c r="C25" s="32">
        <v>147346.04999999999</v>
      </c>
      <c r="D25" s="32">
        <v>685537.15264513297</v>
      </c>
      <c r="E25" s="32">
        <v>639722.15521061898</v>
      </c>
      <c r="F25" s="32">
        <v>45814.997434513301</v>
      </c>
      <c r="G25" s="32">
        <v>639722.15521061898</v>
      </c>
      <c r="H25" s="32">
        <v>6.6830801595124306E-2</v>
      </c>
    </row>
    <row r="26" spans="1:8" ht="14.25">
      <c r="A26" s="32">
        <v>25</v>
      </c>
      <c r="B26" s="33">
        <v>39</v>
      </c>
      <c r="C26" s="32">
        <v>106656.152</v>
      </c>
      <c r="D26" s="32">
        <v>161204.19932844699</v>
      </c>
      <c r="E26" s="32">
        <v>114588.51587536601</v>
      </c>
      <c r="F26" s="32">
        <v>46615.683453081001</v>
      </c>
      <c r="G26" s="32">
        <v>114588.51587536601</v>
      </c>
      <c r="H26" s="32">
        <v>0.28917164470451101</v>
      </c>
    </row>
    <row r="27" spans="1:8" ht="14.25">
      <c r="A27" s="32">
        <v>26</v>
      </c>
      <c r="B27" s="33">
        <v>40</v>
      </c>
      <c r="C27" s="32">
        <v>2</v>
      </c>
      <c r="D27" s="32">
        <v>7.6924000000000001</v>
      </c>
      <c r="E27" s="32">
        <v>6.1946000000000003</v>
      </c>
      <c r="F27" s="32">
        <v>1.4978</v>
      </c>
      <c r="G27" s="32">
        <v>6.1946000000000003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6351.4570000000003</v>
      </c>
      <c r="D28" s="32">
        <v>90254.464600000007</v>
      </c>
      <c r="E28" s="32">
        <v>79039.627800000002</v>
      </c>
      <c r="F28" s="32">
        <v>11214.836799999999</v>
      </c>
      <c r="G28" s="32">
        <v>79039.627800000002</v>
      </c>
      <c r="H28" s="32">
        <v>0.124257972718615</v>
      </c>
    </row>
    <row r="29" spans="1:8" ht="14.25">
      <c r="A29" s="32">
        <v>28</v>
      </c>
      <c r="B29" s="33">
        <v>75</v>
      </c>
      <c r="C29" s="32">
        <v>403</v>
      </c>
      <c r="D29" s="32">
        <v>225074.78632478599</v>
      </c>
      <c r="E29" s="32">
        <v>213192.938034188</v>
      </c>
      <c r="F29" s="32">
        <v>11881.8482905983</v>
      </c>
      <c r="G29" s="32">
        <v>213192.938034188</v>
      </c>
      <c r="H29" s="32">
        <v>5.2790667869179297E-2</v>
      </c>
    </row>
    <row r="30" spans="1:8" ht="14.25">
      <c r="A30" s="32">
        <v>29</v>
      </c>
      <c r="B30" s="33">
        <v>76</v>
      </c>
      <c r="C30" s="32">
        <v>2648</v>
      </c>
      <c r="D30" s="32">
        <v>545651.02975555602</v>
      </c>
      <c r="E30" s="32">
        <v>507965.34793162398</v>
      </c>
      <c r="F30" s="32">
        <v>37685.681823931598</v>
      </c>
      <c r="G30" s="32">
        <v>507965.34793162398</v>
      </c>
      <c r="H30" s="32">
        <v>6.9065537805022198E-2</v>
      </c>
    </row>
    <row r="31" spans="1:8" ht="14.25">
      <c r="A31" s="32">
        <v>30</v>
      </c>
      <c r="B31" s="33">
        <v>99</v>
      </c>
      <c r="C31" s="32">
        <v>36</v>
      </c>
      <c r="D31" s="32">
        <v>19023.084789350301</v>
      </c>
      <c r="E31" s="32">
        <v>16548.617351183701</v>
      </c>
      <c r="F31" s="32">
        <v>2474.46743816655</v>
      </c>
      <c r="G31" s="32">
        <v>16548.617351183701</v>
      </c>
      <c r="H31" s="32">
        <v>0.13007708610707799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2014-03-15T02:40:41Z</dcterms:modified>
</cp:coreProperties>
</file>