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5" l="1"/>
  <c r="L35" s="1"/>
  <c r="G36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<sst xmlns="http://schemas.openxmlformats.org/spreadsheetml/2006/main" count="114" uniqueCount="71">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</sst>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45" Type="http://schemas.openxmlformats.org/officeDocument/2006/relationships/hyperlink" Target="cid:bc84eaec2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35" Type="http://schemas.openxmlformats.org/officeDocument/2006/relationships/hyperlink" Target="cid:9876b3b82" TargetMode="External"/><Relationship Id="rId356" Type="http://schemas.openxmlformats.org/officeDocument/2006/relationships/image" Target="cid:d64e537713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346" Type="http://schemas.openxmlformats.org/officeDocument/2006/relationships/image" Target="cid:bc84eb1013" TargetMode="External"/><Relationship Id="rId367" Type="http://schemas.openxmlformats.org/officeDocument/2006/relationships/hyperlink" Target="cid:29a56584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378" Type="http://schemas.openxmlformats.org/officeDocument/2006/relationships/image" Target="cid:51e44aa5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6" sqref="N6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>
      <c r="A3" s="38" t="s">
        <v>5</v>
      </c>
      <c r="B3" s="38"/>
      <c r="C3" s="38"/>
      <c r="D3" s="38"/>
      <c r="E3" s="15">
        <f>RA!D7</f>
        <v>19952034.645199999</v>
      </c>
      <c r="F3" s="25">
        <f>RA!I7</f>
        <v>2148251.3309999998</v>
      </c>
      <c r="G3" s="16">
        <f>E3-F3</f>
        <v>17803783.314199999</v>
      </c>
      <c r="H3" s="27">
        <f>RA!J7</f>
        <v>10.7670789932034</v>
      </c>
      <c r="I3" s="20">
        <f>SUM(I4:I39)</f>
        <v>19952039.502615001</v>
      </c>
      <c r="J3" s="21">
        <f>SUM(J4:J39)</f>
        <v>17803783.306008305</v>
      </c>
      <c r="K3" s="22">
        <f>E3-I3</f>
        <v>-4.8574150018393993</v>
      </c>
      <c r="L3" s="22">
        <f>G3-J3</f>
        <v>8.1916935741901398E-3</v>
      </c>
    </row>
    <row r="4" spans="1:12">
      <c r="A4" s="39">
        <f>RA!A8</f>
        <v>41713</v>
      </c>
      <c r="B4" s="12">
        <v>12</v>
      </c>
      <c r="C4" s="36" t="s">
        <v>6</v>
      </c>
      <c r="D4" s="36"/>
      <c r="E4" s="15">
        <f>VLOOKUP(C4,RA!B8:D39,3,0)</f>
        <v>945535.18169999996</v>
      </c>
      <c r="F4" s="25">
        <f>VLOOKUP(C4,RA!B8:I43,8,0)</f>
        <v>47087.130799999999</v>
      </c>
      <c r="G4" s="16">
        <f t="shared" ref="G4:G39" si="0">E4-F4</f>
        <v>898448.05089999991</v>
      </c>
      <c r="H4" s="27">
        <f>RA!J8</f>
        <v>4.9799448726319104</v>
      </c>
      <c r="I4" s="20">
        <f>VLOOKUP(B4,RMS!B:D,3,FALSE)</f>
        <v>945535.99031794898</v>
      </c>
      <c r="J4" s="21">
        <f>VLOOKUP(B4,RMS!B:E,4,FALSE)</f>
        <v>898448.05448888906</v>
      </c>
      <c r="K4" s="22">
        <f t="shared" ref="K4:K39" si="1">E4-I4</f>
        <v>-0.80861794902011752</v>
      </c>
      <c r="L4" s="22">
        <f t="shared" ref="L4:L39" si="2">G4-J4</f>
        <v>-3.5888891434296966E-3</v>
      </c>
    </row>
    <row r="5" spans="1:12">
      <c r="A5" s="39"/>
      <c r="B5" s="12">
        <v>13</v>
      </c>
      <c r="C5" s="36" t="s">
        <v>7</v>
      </c>
      <c r="D5" s="36"/>
      <c r="E5" s="15">
        <f>VLOOKUP(C5,RA!B8:D40,3,0)</f>
        <v>172551.45019999999</v>
      </c>
      <c r="F5" s="25">
        <f>VLOOKUP(C5,RA!B9:I44,8,0)</f>
        <v>34434.882700000002</v>
      </c>
      <c r="G5" s="16">
        <f t="shared" si="0"/>
        <v>138116.5675</v>
      </c>
      <c r="H5" s="27">
        <f>RA!J9</f>
        <v>19.956298634458001</v>
      </c>
      <c r="I5" s="20">
        <f>VLOOKUP(B5,RMS!B:D,3,FALSE)</f>
        <v>172551.49027756599</v>
      </c>
      <c r="J5" s="21">
        <f>VLOOKUP(B5,RMS!B:E,4,FALSE)</f>
        <v>138116.57023992899</v>
      </c>
      <c r="K5" s="22">
        <f t="shared" si="1"/>
        <v>-4.0077565994579345E-2</v>
      </c>
      <c r="L5" s="22">
        <f t="shared" si="2"/>
        <v>-2.739928982919082E-3</v>
      </c>
    </row>
    <row r="6" spans="1:12">
      <c r="A6" s="39"/>
      <c r="B6" s="12">
        <v>14</v>
      </c>
      <c r="C6" s="36" t="s">
        <v>8</v>
      </c>
      <c r="D6" s="36"/>
      <c r="E6" s="15">
        <f>VLOOKUP(C6,RA!B10:D41,3,0)</f>
        <v>240822.65119999999</v>
      </c>
      <c r="F6" s="25">
        <f>VLOOKUP(C6,RA!B10:I45,8,0)</f>
        <v>48893.165000000001</v>
      </c>
      <c r="G6" s="16">
        <f t="shared" si="0"/>
        <v>191929.48619999998</v>
      </c>
      <c r="H6" s="27">
        <f>RA!J10</f>
        <v>20.302560725234599</v>
      </c>
      <c r="I6" s="20">
        <f>VLOOKUP(B6,RMS!B:D,3,FALSE)</f>
        <v>240825.16205982899</v>
      </c>
      <c r="J6" s="21">
        <f>VLOOKUP(B6,RMS!B:E,4,FALSE)</f>
        <v>191929.48495213699</v>
      </c>
      <c r="K6" s="22">
        <f t="shared" si="1"/>
        <v>-2.5108598289953079</v>
      </c>
      <c r="L6" s="22">
        <f t="shared" si="2"/>
        <v>1.2478629942052066E-3</v>
      </c>
    </row>
    <row r="7" spans="1:12">
      <c r="A7" s="39"/>
      <c r="B7" s="12">
        <v>15</v>
      </c>
      <c r="C7" s="36" t="s">
        <v>9</v>
      </c>
      <c r="D7" s="36"/>
      <c r="E7" s="15">
        <f>VLOOKUP(C7,RA!B10:D42,3,0)</f>
        <v>83453.752900000007</v>
      </c>
      <c r="F7" s="25">
        <f>VLOOKUP(C7,RA!B11:I46,8,0)</f>
        <v>12082.518700000001</v>
      </c>
      <c r="G7" s="16">
        <f t="shared" si="0"/>
        <v>71371.234200000006</v>
      </c>
      <c r="H7" s="27">
        <f>RA!J11</f>
        <v>14.4781010801013</v>
      </c>
      <c r="I7" s="20">
        <f>VLOOKUP(B7,RMS!B:D,3,FALSE)</f>
        <v>83453.794699145306</v>
      </c>
      <c r="J7" s="21">
        <f>VLOOKUP(B7,RMS!B:E,4,FALSE)</f>
        <v>71371.234332478605</v>
      </c>
      <c r="K7" s="22">
        <f t="shared" si="1"/>
        <v>-4.1799145299592055E-2</v>
      </c>
      <c r="L7" s="22">
        <f t="shared" si="2"/>
        <v>-1.3247859897091985E-4</v>
      </c>
    </row>
    <row r="8" spans="1:12">
      <c r="A8" s="39"/>
      <c r="B8" s="12">
        <v>16</v>
      </c>
      <c r="C8" s="36" t="s">
        <v>10</v>
      </c>
      <c r="D8" s="36"/>
      <c r="E8" s="15">
        <f>VLOOKUP(C8,RA!B12:D43,3,0)</f>
        <v>159861.05439999999</v>
      </c>
      <c r="F8" s="25">
        <f>VLOOKUP(C8,RA!B12:I47,8,0)</f>
        <v>25008.333900000001</v>
      </c>
      <c r="G8" s="16">
        <f t="shared" si="0"/>
        <v>134852.7205</v>
      </c>
      <c r="H8" s="27">
        <f>RA!J12</f>
        <v>15.643793914573401</v>
      </c>
      <c r="I8" s="20">
        <f>VLOOKUP(B8,RMS!B:D,3,FALSE)</f>
        <v>159861.06070256399</v>
      </c>
      <c r="J8" s="21">
        <f>VLOOKUP(B8,RMS!B:E,4,FALSE)</f>
        <v>134852.72098205099</v>
      </c>
      <c r="K8" s="22">
        <f t="shared" si="1"/>
        <v>-6.302563997451216E-3</v>
      </c>
      <c r="L8" s="22">
        <f t="shared" si="2"/>
        <v>-4.8205099301412702E-4</v>
      </c>
    </row>
    <row r="9" spans="1:12">
      <c r="A9" s="39"/>
      <c r="B9" s="12">
        <v>17</v>
      </c>
      <c r="C9" s="36" t="s">
        <v>11</v>
      </c>
      <c r="D9" s="36"/>
      <c r="E9" s="15">
        <f>VLOOKUP(C9,RA!B12:D44,3,0)</f>
        <v>353414.09850000002</v>
      </c>
      <c r="F9" s="25">
        <f>VLOOKUP(C9,RA!B13:I48,8,0)</f>
        <v>65634.623399999997</v>
      </c>
      <c r="G9" s="16">
        <f t="shared" si="0"/>
        <v>287779.47510000004</v>
      </c>
      <c r="H9" s="27">
        <f>RA!J13</f>
        <v>18.571591704624701</v>
      </c>
      <c r="I9" s="20">
        <f>VLOOKUP(B9,RMS!B:D,3,FALSE)</f>
        <v>353414.28828546999</v>
      </c>
      <c r="J9" s="21">
        <f>VLOOKUP(B9,RMS!B:E,4,FALSE)</f>
        <v>287779.47544273501</v>
      </c>
      <c r="K9" s="22">
        <f t="shared" si="1"/>
        <v>-0.18978546996368095</v>
      </c>
      <c r="L9" s="22">
        <f t="shared" si="2"/>
        <v>-3.4273497294634581E-4</v>
      </c>
    </row>
    <row r="10" spans="1:12">
      <c r="A10" s="39"/>
      <c r="B10" s="12">
        <v>18</v>
      </c>
      <c r="C10" s="36" t="s">
        <v>12</v>
      </c>
      <c r="D10" s="36"/>
      <c r="E10" s="15">
        <f>VLOOKUP(C10,RA!B14:D45,3,0)</f>
        <v>132335.06649999999</v>
      </c>
      <c r="F10" s="25">
        <f>VLOOKUP(C10,RA!B14:I49,8,0)</f>
        <v>20197.221000000001</v>
      </c>
      <c r="G10" s="16">
        <f t="shared" si="0"/>
        <v>112137.84549999998</v>
      </c>
      <c r="H10" s="27">
        <f>RA!J14</f>
        <v>15.2621837387296</v>
      </c>
      <c r="I10" s="20">
        <f>VLOOKUP(B10,RMS!B:D,3,FALSE)</f>
        <v>132335.06626837599</v>
      </c>
      <c r="J10" s="21">
        <f>VLOOKUP(B10,RMS!B:E,4,FALSE)</f>
        <v>112137.842752137</v>
      </c>
      <c r="K10" s="22">
        <f t="shared" si="1"/>
        <v>2.3162399884313345E-4</v>
      </c>
      <c r="L10" s="22">
        <f t="shared" si="2"/>
        <v>2.7478629781398922E-3</v>
      </c>
    </row>
    <row r="11" spans="1:12">
      <c r="A11" s="39"/>
      <c r="B11" s="12">
        <v>19</v>
      </c>
      <c r="C11" s="36" t="s">
        <v>13</v>
      </c>
      <c r="D11" s="36"/>
      <c r="E11" s="15">
        <f>VLOOKUP(C11,RA!B14:D46,3,0)</f>
        <v>120420.1942</v>
      </c>
      <c r="F11" s="25">
        <f>VLOOKUP(C11,RA!B15:I50,8,0)</f>
        <v>9154.4686999999994</v>
      </c>
      <c r="G11" s="16">
        <f t="shared" si="0"/>
        <v>111265.7255</v>
      </c>
      <c r="H11" s="27">
        <f>RA!J15</f>
        <v>7.6021042490562598</v>
      </c>
      <c r="I11" s="20">
        <f>VLOOKUP(B11,RMS!B:D,3,FALSE)</f>
        <v>120420.229919658</v>
      </c>
      <c r="J11" s="21">
        <f>VLOOKUP(B11,RMS!B:E,4,FALSE)</f>
        <v>111265.728795726</v>
      </c>
      <c r="K11" s="22">
        <f t="shared" si="1"/>
        <v>-3.5719658000743948E-2</v>
      </c>
      <c r="L11" s="22">
        <f t="shared" si="2"/>
        <v>-3.2957259973045439E-3</v>
      </c>
    </row>
    <row r="12" spans="1:12">
      <c r="A12" s="39"/>
      <c r="B12" s="12">
        <v>21</v>
      </c>
      <c r="C12" s="36" t="s">
        <v>14</v>
      </c>
      <c r="D12" s="36"/>
      <c r="E12" s="15">
        <f>VLOOKUP(C12,RA!B16:D47,3,0)</f>
        <v>952349.7426</v>
      </c>
      <c r="F12" s="25">
        <f>VLOOKUP(C12,RA!B16:I51,8,0)</f>
        <v>50691.599300000002</v>
      </c>
      <c r="G12" s="16">
        <f t="shared" si="0"/>
        <v>901658.1433</v>
      </c>
      <c r="H12" s="27">
        <f>RA!J16</f>
        <v>5.3227923558426502</v>
      </c>
      <c r="I12" s="20">
        <f>VLOOKUP(B12,RMS!B:D,3,FALSE)</f>
        <v>952349.53520000004</v>
      </c>
      <c r="J12" s="21">
        <f>VLOOKUP(B12,RMS!B:E,4,FALSE)</f>
        <v>901658.1433</v>
      </c>
      <c r="K12" s="22">
        <f t="shared" si="1"/>
        <v>0.20739999995566905</v>
      </c>
      <c r="L12" s="22">
        <f t="shared" si="2"/>
        <v>0</v>
      </c>
    </row>
    <row r="13" spans="1:12">
      <c r="A13" s="39"/>
      <c r="B13" s="12">
        <v>22</v>
      </c>
      <c r="C13" s="36" t="s">
        <v>15</v>
      </c>
      <c r="D13" s="36"/>
      <c r="E13" s="15">
        <f>VLOOKUP(C13,RA!B16:D48,3,0)</f>
        <v>805575.32940000005</v>
      </c>
      <c r="F13" s="25">
        <f>VLOOKUP(C13,RA!B17:I52,8,0)</f>
        <v>26641.247800000001</v>
      </c>
      <c r="G13" s="16">
        <f t="shared" si="0"/>
        <v>778934.08160000003</v>
      </c>
      <c r="H13" s="27">
        <f>RA!J17</f>
        <v>3.3071082030084802</v>
      </c>
      <c r="I13" s="20">
        <f>VLOOKUP(B13,RMS!B:D,3,FALSE)</f>
        <v>805575.39716752095</v>
      </c>
      <c r="J13" s="21">
        <f>VLOOKUP(B13,RMS!B:E,4,FALSE)</f>
        <v>778934.08179572597</v>
      </c>
      <c r="K13" s="22">
        <f t="shared" si="1"/>
        <v>-6.7767520900815725E-2</v>
      </c>
      <c r="L13" s="22">
        <f t="shared" si="2"/>
        <v>-1.9572593737393618E-4</v>
      </c>
    </row>
    <row r="14" spans="1:12">
      <c r="A14" s="39"/>
      <c r="B14" s="12">
        <v>23</v>
      </c>
      <c r="C14" s="36" t="s">
        <v>16</v>
      </c>
      <c r="D14" s="36"/>
      <c r="E14" s="15">
        <f>VLOOKUP(C14,RA!B18:D49,3,0)</f>
        <v>2458220.2302999999</v>
      </c>
      <c r="F14" s="25">
        <f>VLOOKUP(C14,RA!B18:I53,8,0)</f>
        <v>332235.51309999998</v>
      </c>
      <c r="G14" s="16">
        <f t="shared" si="0"/>
        <v>2125984.7171999998</v>
      </c>
      <c r="H14" s="27">
        <f>RA!J18</f>
        <v>13.515286751157101</v>
      </c>
      <c r="I14" s="20">
        <f>VLOOKUP(B14,RMS!B:D,3,FALSE)</f>
        <v>2458220.53211453</v>
      </c>
      <c r="J14" s="21">
        <f>VLOOKUP(B14,RMS!B:E,4,FALSE)</f>
        <v>2125984.69836239</v>
      </c>
      <c r="K14" s="22">
        <f t="shared" si="1"/>
        <v>-0.30181453004479408</v>
      </c>
      <c r="L14" s="22">
        <f t="shared" si="2"/>
        <v>1.883760979399085E-2</v>
      </c>
    </row>
    <row r="15" spans="1:12">
      <c r="A15" s="39"/>
      <c r="B15" s="12">
        <v>24</v>
      </c>
      <c r="C15" s="36" t="s">
        <v>17</v>
      </c>
      <c r="D15" s="36"/>
      <c r="E15" s="15">
        <f>VLOOKUP(C15,RA!B18:D50,3,0)</f>
        <v>826088.57720000006</v>
      </c>
      <c r="F15" s="25">
        <f>VLOOKUP(C15,RA!B19:I54,8,0)</f>
        <v>77432.177299999996</v>
      </c>
      <c r="G15" s="16">
        <f t="shared" si="0"/>
        <v>748656.39990000008</v>
      </c>
      <c r="H15" s="27">
        <f>RA!J19</f>
        <v>9.3733504417230709</v>
      </c>
      <c r="I15" s="20">
        <f>VLOOKUP(B15,RMS!B:D,3,FALSE)</f>
        <v>826088.68357863196</v>
      </c>
      <c r="J15" s="21">
        <f>VLOOKUP(B15,RMS!B:E,4,FALSE)</f>
        <v>748656.40083418798</v>
      </c>
      <c r="K15" s="22">
        <f t="shared" si="1"/>
        <v>-0.10637863189913332</v>
      </c>
      <c r="L15" s="22">
        <f t="shared" si="2"/>
        <v>-9.3418790493160486E-4</v>
      </c>
    </row>
    <row r="16" spans="1:12">
      <c r="A16" s="39"/>
      <c r="B16" s="12">
        <v>25</v>
      </c>
      <c r="C16" s="36" t="s">
        <v>18</v>
      </c>
      <c r="D16" s="36"/>
      <c r="E16" s="15">
        <f>VLOOKUP(C16,RA!B20:D51,3,0)</f>
        <v>915400.11679999996</v>
      </c>
      <c r="F16" s="25">
        <f>VLOOKUP(C16,RA!B20:I55,8,0)</f>
        <v>54526.0363</v>
      </c>
      <c r="G16" s="16">
        <f t="shared" si="0"/>
        <v>860874.08049999992</v>
      </c>
      <c r="H16" s="27">
        <f>RA!J20</f>
        <v>5.9565249445902202</v>
      </c>
      <c r="I16" s="20">
        <f>VLOOKUP(B16,RMS!B:D,3,FALSE)</f>
        <v>915400.14760000003</v>
      </c>
      <c r="J16" s="21">
        <f>VLOOKUP(B16,RMS!B:E,4,FALSE)</f>
        <v>860874.08050000004</v>
      </c>
      <c r="K16" s="22">
        <f t="shared" si="1"/>
        <v>-3.0800000065937638E-2</v>
      </c>
      <c r="L16" s="22">
        <f t="shared" si="2"/>
        <v>0</v>
      </c>
    </row>
    <row r="17" spans="1:12">
      <c r="A17" s="39"/>
      <c r="B17" s="12">
        <v>26</v>
      </c>
      <c r="C17" s="36" t="s">
        <v>19</v>
      </c>
      <c r="D17" s="36"/>
      <c r="E17" s="15">
        <f>VLOOKUP(C17,RA!B20:D52,3,0)</f>
        <v>537798.2084</v>
      </c>
      <c r="F17" s="25">
        <f>VLOOKUP(C17,RA!B21:I56,8,0)</f>
        <v>57401.8344</v>
      </c>
      <c r="G17" s="16">
        <f t="shared" si="0"/>
        <v>480396.37400000001</v>
      </c>
      <c r="H17" s="27">
        <f>RA!J21</f>
        <v>10.6734893317655</v>
      </c>
      <c r="I17" s="20">
        <f>VLOOKUP(B17,RMS!B:D,3,FALSE)</f>
        <v>537797.68287691602</v>
      </c>
      <c r="J17" s="21">
        <f>VLOOKUP(B17,RMS!B:E,4,FALSE)</f>
        <v>480396.37388268701</v>
      </c>
      <c r="K17" s="22">
        <f t="shared" si="1"/>
        <v>0.52552308398298919</v>
      </c>
      <c r="L17" s="22">
        <f t="shared" si="2"/>
        <v>1.1731300037354231E-4</v>
      </c>
    </row>
    <row r="18" spans="1:12">
      <c r="A18" s="39"/>
      <c r="B18" s="12">
        <v>27</v>
      </c>
      <c r="C18" s="36" t="s">
        <v>20</v>
      </c>
      <c r="D18" s="36"/>
      <c r="E18" s="15">
        <f>VLOOKUP(C18,RA!B22:D53,3,0)</f>
        <v>1387995.2707</v>
      </c>
      <c r="F18" s="25">
        <f>VLOOKUP(C18,RA!B22:I57,8,0)</f>
        <v>193836.82500000001</v>
      </c>
      <c r="G18" s="16">
        <f t="shared" si="0"/>
        <v>1194158.4457</v>
      </c>
      <c r="H18" s="27">
        <f>RA!J22</f>
        <v>13.9652367044625</v>
      </c>
      <c r="I18" s="20">
        <f>VLOOKUP(B18,RMS!B:D,3,FALSE)</f>
        <v>1387995.6132</v>
      </c>
      <c r="J18" s="21">
        <f>VLOOKUP(B18,RMS!B:E,4,FALSE)</f>
        <v>1194158.4445</v>
      </c>
      <c r="K18" s="22">
        <f t="shared" si="1"/>
        <v>-0.34250000002793968</v>
      </c>
      <c r="L18" s="22">
        <f t="shared" si="2"/>
        <v>1.2000000569969416E-3</v>
      </c>
    </row>
    <row r="19" spans="1:12">
      <c r="A19" s="39"/>
      <c r="B19" s="12">
        <v>29</v>
      </c>
      <c r="C19" s="36" t="s">
        <v>21</v>
      </c>
      <c r="D19" s="36"/>
      <c r="E19" s="15">
        <f>VLOOKUP(C19,RA!B22:D54,3,0)</f>
        <v>2988679.2089</v>
      </c>
      <c r="F19" s="25">
        <f>VLOOKUP(C19,RA!B23:I58,8,0)</f>
        <v>144983.954</v>
      </c>
      <c r="G19" s="16">
        <f t="shared" si="0"/>
        <v>2843695.2549000001</v>
      </c>
      <c r="H19" s="27">
        <f>RA!J23</f>
        <v>4.8511045805201096</v>
      </c>
      <c r="I19" s="20">
        <f>VLOOKUP(B19,RMS!B:D,3,FALSE)</f>
        <v>2988680.4804059798</v>
      </c>
      <c r="J19" s="21">
        <f>VLOOKUP(B19,RMS!B:E,4,FALSE)</f>
        <v>2843695.29912308</v>
      </c>
      <c r="K19" s="22">
        <f t="shared" si="1"/>
        <v>-1.2715059798210859</v>
      </c>
      <c r="L19" s="22">
        <f t="shared" si="2"/>
        <v>-4.4223079923540354E-2</v>
      </c>
    </row>
    <row r="20" spans="1:12">
      <c r="A20" s="39"/>
      <c r="B20" s="12">
        <v>31</v>
      </c>
      <c r="C20" s="36" t="s">
        <v>22</v>
      </c>
      <c r="D20" s="36"/>
      <c r="E20" s="15">
        <f>VLOOKUP(C20,RA!B24:D55,3,0)</f>
        <v>311902.27179999999</v>
      </c>
      <c r="F20" s="25">
        <f>VLOOKUP(C20,RA!B24:I59,8,0)</f>
        <v>52633.576000000001</v>
      </c>
      <c r="G20" s="16">
        <f t="shared" si="0"/>
        <v>259268.69579999999</v>
      </c>
      <c r="H20" s="27">
        <f>RA!J24</f>
        <v>16.875021684276199</v>
      </c>
      <c r="I20" s="20">
        <f>VLOOKUP(B20,RMS!B:D,3,FALSE)</f>
        <v>311902.26481197297</v>
      </c>
      <c r="J20" s="21">
        <f>VLOOKUP(B20,RMS!B:E,4,FALSE)</f>
        <v>259268.69830585099</v>
      </c>
      <c r="K20" s="22">
        <f t="shared" si="1"/>
        <v>6.9880270166322589E-3</v>
      </c>
      <c r="L20" s="22">
        <f t="shared" si="2"/>
        <v>-2.5058510072994977E-3</v>
      </c>
    </row>
    <row r="21" spans="1:12">
      <c r="A21" s="39"/>
      <c r="B21" s="12">
        <v>32</v>
      </c>
      <c r="C21" s="36" t="s">
        <v>23</v>
      </c>
      <c r="D21" s="36"/>
      <c r="E21" s="15">
        <f>VLOOKUP(C21,RA!B24:D56,3,0)</f>
        <v>272668.91509999998</v>
      </c>
      <c r="F21" s="25">
        <f>VLOOKUP(C21,RA!B25:I60,8,0)</f>
        <v>27361.1224</v>
      </c>
      <c r="G21" s="16">
        <f t="shared" si="0"/>
        <v>245307.79269999999</v>
      </c>
      <c r="H21" s="27">
        <f>RA!J25</f>
        <v>10.0345587211382</v>
      </c>
      <c r="I21" s="20">
        <f>VLOOKUP(B21,RMS!B:D,3,FALSE)</f>
        <v>272668.92066773301</v>
      </c>
      <c r="J21" s="21">
        <f>VLOOKUP(B21,RMS!B:E,4,FALSE)</f>
        <v>245307.78332796501</v>
      </c>
      <c r="K21" s="22">
        <f t="shared" si="1"/>
        <v>-5.5677330237813294E-3</v>
      </c>
      <c r="L21" s="22">
        <f t="shared" si="2"/>
        <v>9.3720349832437932E-3</v>
      </c>
    </row>
    <row r="22" spans="1:12">
      <c r="A22" s="39"/>
      <c r="B22" s="12">
        <v>33</v>
      </c>
      <c r="C22" s="36" t="s">
        <v>24</v>
      </c>
      <c r="D22" s="36"/>
      <c r="E22" s="15">
        <f>VLOOKUP(C22,RA!B26:D57,3,0)</f>
        <v>633947.94279999996</v>
      </c>
      <c r="F22" s="25">
        <f>VLOOKUP(C22,RA!B26:I61,8,0)</f>
        <v>131423.16829999999</v>
      </c>
      <c r="G22" s="16">
        <f t="shared" si="0"/>
        <v>502524.77449999994</v>
      </c>
      <c r="H22" s="27">
        <f>RA!J26</f>
        <v>20.730908553711</v>
      </c>
      <c r="I22" s="20">
        <f>VLOOKUP(B22,RMS!B:D,3,FALSE)</f>
        <v>633947.95061642805</v>
      </c>
      <c r="J22" s="21">
        <f>VLOOKUP(B22,RMS!B:E,4,FALSE)</f>
        <v>502524.75819076999</v>
      </c>
      <c r="K22" s="22">
        <f t="shared" si="1"/>
        <v>-7.8164280857890844E-3</v>
      </c>
      <c r="L22" s="22">
        <f t="shared" si="2"/>
        <v>1.6309229948092252E-2</v>
      </c>
    </row>
    <row r="23" spans="1:12">
      <c r="A23" s="39"/>
      <c r="B23" s="12">
        <v>34</v>
      </c>
      <c r="C23" s="36" t="s">
        <v>25</v>
      </c>
      <c r="D23" s="36"/>
      <c r="E23" s="15">
        <f>VLOOKUP(C23,RA!B26:D58,3,0)</f>
        <v>358878.45510000002</v>
      </c>
      <c r="F23" s="25">
        <f>VLOOKUP(C23,RA!B27:I62,8,0)</f>
        <v>105628.1032</v>
      </c>
      <c r="G23" s="16">
        <f t="shared" si="0"/>
        <v>253250.35190000001</v>
      </c>
      <c r="H23" s="27">
        <f>RA!J27</f>
        <v>29.432834905223601</v>
      </c>
      <c r="I23" s="20">
        <f>VLOOKUP(B23,RMS!B:D,3,FALSE)</f>
        <v>358878.42572197301</v>
      </c>
      <c r="J23" s="21">
        <f>VLOOKUP(B23,RMS!B:E,4,FALSE)</f>
        <v>253250.365405474</v>
      </c>
      <c r="K23" s="22">
        <f t="shared" si="1"/>
        <v>2.9378027014899999E-2</v>
      </c>
      <c r="L23" s="22">
        <f t="shared" si="2"/>
        <v>-1.3505473994882777E-2</v>
      </c>
    </row>
    <row r="24" spans="1:12">
      <c r="A24" s="39"/>
      <c r="B24" s="12">
        <v>35</v>
      </c>
      <c r="C24" s="36" t="s">
        <v>26</v>
      </c>
      <c r="D24" s="36"/>
      <c r="E24" s="15">
        <f>VLOOKUP(C24,RA!B28:D59,3,0)</f>
        <v>951990.26509999996</v>
      </c>
      <c r="F24" s="25">
        <f>VLOOKUP(C24,RA!B28:I63,8,0)</f>
        <v>87005.296900000001</v>
      </c>
      <c r="G24" s="16">
        <f t="shared" si="0"/>
        <v>864984.9682</v>
      </c>
      <c r="H24" s="27">
        <f>RA!J28</f>
        <v>9.1393053153606303</v>
      </c>
      <c r="I24" s="20">
        <f>VLOOKUP(B24,RMS!B:D,3,FALSE)</f>
        <v>951990.26481061894</v>
      </c>
      <c r="J24" s="21">
        <f>VLOOKUP(B24,RMS!B:E,4,FALSE)</f>
        <v>864984.97538944799</v>
      </c>
      <c r="K24" s="22">
        <f t="shared" si="1"/>
        <v>2.8938101604580879E-4</v>
      </c>
      <c r="L24" s="22">
        <f t="shared" si="2"/>
        <v>-7.1894479915499687E-3</v>
      </c>
    </row>
    <row r="25" spans="1:12">
      <c r="A25" s="39"/>
      <c r="B25" s="12">
        <v>36</v>
      </c>
      <c r="C25" s="36" t="s">
        <v>27</v>
      </c>
      <c r="D25" s="36"/>
      <c r="E25" s="15">
        <f>VLOOKUP(C25,RA!B28:D60,3,0)</f>
        <v>750858.96089999995</v>
      </c>
      <c r="F25" s="25">
        <f>VLOOKUP(C25,RA!B29:I64,8,0)</f>
        <v>133390.51130000001</v>
      </c>
      <c r="G25" s="16">
        <f t="shared" si="0"/>
        <v>617468.44959999993</v>
      </c>
      <c r="H25" s="27">
        <f>RA!J29</f>
        <v>17.765055522559699</v>
      </c>
      <c r="I25" s="20">
        <f>VLOOKUP(B25,RMS!B:D,3,FALSE)</f>
        <v>750858.96129114996</v>
      </c>
      <c r="J25" s="21">
        <f>VLOOKUP(B25,RMS!B:E,4,FALSE)</f>
        <v>617468.45760721795</v>
      </c>
      <c r="K25" s="22">
        <f t="shared" si="1"/>
        <v>-3.9115000981837511E-4</v>
      </c>
      <c r="L25" s="22">
        <f t="shared" si="2"/>
        <v>-8.0072180135175586E-3</v>
      </c>
    </row>
    <row r="26" spans="1:12">
      <c r="A26" s="39"/>
      <c r="B26" s="12">
        <v>37</v>
      </c>
      <c r="C26" s="36" t="s">
        <v>28</v>
      </c>
      <c r="D26" s="36"/>
      <c r="E26" s="15">
        <f>VLOOKUP(C26,RA!B30:D61,3,0)</f>
        <v>1231672.996</v>
      </c>
      <c r="F26" s="25">
        <f>VLOOKUP(C26,RA!B30:I65,8,0)</f>
        <v>222194.1403</v>
      </c>
      <c r="G26" s="16">
        <f t="shared" si="0"/>
        <v>1009478.8557000001</v>
      </c>
      <c r="H26" s="27">
        <f>RA!J30</f>
        <v>18.0400269407222</v>
      </c>
      <c r="I26" s="20">
        <f>VLOOKUP(B26,RMS!B:D,3,FALSE)</f>
        <v>1231672.97378407</v>
      </c>
      <c r="J26" s="21">
        <f>VLOOKUP(B26,RMS!B:E,4,FALSE)</f>
        <v>1009478.85748688</v>
      </c>
      <c r="K26" s="22">
        <f t="shared" si="1"/>
        <v>2.2215930046513677E-2</v>
      </c>
      <c r="L26" s="22">
        <f t="shared" si="2"/>
        <v>-1.786879962310195E-3</v>
      </c>
    </row>
    <row r="27" spans="1:12">
      <c r="A27" s="39"/>
      <c r="B27" s="12">
        <v>38</v>
      </c>
      <c r="C27" s="36" t="s">
        <v>29</v>
      </c>
      <c r="D27" s="36"/>
      <c r="E27" s="15">
        <f>VLOOKUP(C27,RA!B30:D62,3,0)</f>
        <v>826269.19750000001</v>
      </c>
      <c r="F27" s="25">
        <f>VLOOKUP(C27,RA!B31:I66,8,0)</f>
        <v>50578.121599999999</v>
      </c>
      <c r="G27" s="16">
        <f t="shared" si="0"/>
        <v>775691.07590000005</v>
      </c>
      <c r="H27" s="27">
        <f>RA!J31</f>
        <v>6.1212643231808199</v>
      </c>
      <c r="I27" s="20">
        <f>VLOOKUP(B27,RMS!B:D,3,FALSE)</f>
        <v>826269.16778761102</v>
      </c>
      <c r="J27" s="21">
        <f>VLOOKUP(B27,RMS!B:E,4,FALSE)</f>
        <v>775691.04510885</v>
      </c>
      <c r="K27" s="22">
        <f t="shared" si="1"/>
        <v>2.9712388990446925E-2</v>
      </c>
      <c r="L27" s="22">
        <f t="shared" si="2"/>
        <v>3.0791150056757033E-2</v>
      </c>
    </row>
    <row r="28" spans="1:12">
      <c r="A28" s="39"/>
      <c r="B28" s="12">
        <v>39</v>
      </c>
      <c r="C28" s="36" t="s">
        <v>30</v>
      </c>
      <c r="D28" s="36"/>
      <c r="E28" s="15">
        <f>VLOOKUP(C28,RA!B32:D63,3,0)</f>
        <v>186279.90049999999</v>
      </c>
      <c r="F28" s="25">
        <f>VLOOKUP(C28,RA!B32:I67,8,0)</f>
        <v>52625.195099999997</v>
      </c>
      <c r="G28" s="16">
        <f t="shared" si="0"/>
        <v>133654.70539999998</v>
      </c>
      <c r="H28" s="27">
        <f>RA!J32</f>
        <v>28.250602968300399</v>
      </c>
      <c r="I28" s="20">
        <f>VLOOKUP(B28,RMS!B:D,3,FALSE)</f>
        <v>186279.82123746301</v>
      </c>
      <c r="J28" s="21">
        <f>VLOOKUP(B28,RMS!B:E,4,FALSE)</f>
        <v>133654.684095615</v>
      </c>
      <c r="K28" s="22">
        <f t="shared" si="1"/>
        <v>7.9262536979513243E-2</v>
      </c>
      <c r="L28" s="22">
        <f t="shared" si="2"/>
        <v>2.1304384979885072E-2</v>
      </c>
    </row>
    <row r="29" spans="1:12">
      <c r="A29" s="39"/>
      <c r="B29" s="12">
        <v>40</v>
      </c>
      <c r="C29" s="36" t="s">
        <v>31</v>
      </c>
      <c r="D29" s="36"/>
      <c r="E29" s="15">
        <f>VLOOKUP(C29,RA!B32:D64,3,0)</f>
        <v>22.106000000000002</v>
      </c>
      <c r="F29" s="25">
        <f>VLOOKUP(C29,RA!B33:I68,8,0)</f>
        <v>8.1925000000000008</v>
      </c>
      <c r="G29" s="16">
        <f t="shared" si="0"/>
        <v>13.913500000000001</v>
      </c>
      <c r="H29" s="27">
        <f>RA!J33</f>
        <v>37.060074188003298</v>
      </c>
      <c r="I29" s="20">
        <f>VLOOKUP(B29,RMS!B:D,3,FALSE)</f>
        <v>22.105899999999998</v>
      </c>
      <c r="J29" s="21">
        <f>VLOOKUP(B29,RMS!B:E,4,FALSE)</f>
        <v>13.913500000000001</v>
      </c>
      <c r="K29" s="22">
        <f t="shared" si="1"/>
        <v>1.0000000000331966E-4</v>
      </c>
      <c r="L29" s="22">
        <f t="shared" si="2"/>
        <v>0</v>
      </c>
    </row>
    <row r="30" spans="1:12">
      <c r="A30" s="39"/>
      <c r="B30" s="12">
        <v>41</v>
      </c>
      <c r="C30" s="36" t="s">
        <v>36</v>
      </c>
      <c r="D30" s="3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39"/>
      <c r="B31" s="12">
        <v>42</v>
      </c>
      <c r="C31" s="36" t="s">
        <v>32</v>
      </c>
      <c r="D31" s="36"/>
      <c r="E31" s="15">
        <f>VLOOKUP(C31,RA!B34:D66,3,0)</f>
        <v>106981.01089999999</v>
      </c>
      <c r="F31" s="25">
        <f>VLOOKUP(C31,RA!B35:I70,8,0)</f>
        <v>13699.9388</v>
      </c>
      <c r="G31" s="16">
        <f t="shared" si="0"/>
        <v>93281.07209999999</v>
      </c>
      <c r="H31" s="27">
        <f>RA!J35</f>
        <v>12.8059537713716</v>
      </c>
      <c r="I31" s="20">
        <f>VLOOKUP(B31,RMS!B:D,3,FALSE)</f>
        <v>106981.01089999999</v>
      </c>
      <c r="J31" s="21">
        <f>VLOOKUP(B31,RMS!B:E,4,FALSE)</f>
        <v>93281.075500000006</v>
      </c>
      <c r="K31" s="22">
        <f t="shared" si="1"/>
        <v>0</v>
      </c>
      <c r="L31" s="22">
        <f t="shared" si="2"/>
        <v>-3.4000000159721822E-3</v>
      </c>
    </row>
    <row r="32" spans="1:12">
      <c r="A32" s="39"/>
      <c r="B32" s="12">
        <v>71</v>
      </c>
      <c r="C32" s="36" t="s">
        <v>37</v>
      </c>
      <c r="D32" s="3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39"/>
      <c r="B33" s="12">
        <v>72</v>
      </c>
      <c r="C33" s="36" t="s">
        <v>38</v>
      </c>
      <c r="D33" s="3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39"/>
      <c r="B34" s="12">
        <v>73</v>
      </c>
      <c r="C34" s="36" t="s">
        <v>39</v>
      </c>
      <c r="D34" s="3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39"/>
      <c r="B35" s="12">
        <v>75</v>
      </c>
      <c r="C35" s="36" t="s">
        <v>33</v>
      </c>
      <c r="D35" s="36"/>
      <c r="E35" s="15">
        <f>VLOOKUP(C35,RA!B8:D70,3,0)</f>
        <v>533302.56350000005</v>
      </c>
      <c r="F35" s="25">
        <f>VLOOKUP(C35,RA!B8:I74,8,0)</f>
        <v>27630.4545</v>
      </c>
      <c r="G35" s="16">
        <f t="shared" si="0"/>
        <v>505672.10900000005</v>
      </c>
      <c r="H35" s="27">
        <f>RA!J39</f>
        <v>5.1810091289763696</v>
      </c>
      <c r="I35" s="20">
        <f>VLOOKUP(B35,RMS!B:D,3,FALSE)</f>
        <v>533302.56410256401</v>
      </c>
      <c r="J35" s="21">
        <f>VLOOKUP(B35,RMS!B:E,4,FALSE)</f>
        <v>505672.11111111101</v>
      </c>
      <c r="K35" s="22">
        <f t="shared" si="1"/>
        <v>-6.025639595463872E-4</v>
      </c>
      <c r="L35" s="22">
        <f t="shared" si="2"/>
        <v>-2.1111109526827931E-3</v>
      </c>
    </row>
    <row r="36" spans="1:12">
      <c r="A36" s="39"/>
      <c r="B36" s="12">
        <v>76</v>
      </c>
      <c r="C36" s="36" t="s">
        <v>34</v>
      </c>
      <c r="D36" s="36"/>
      <c r="E36" s="15">
        <f>VLOOKUP(C36,RA!B8:D71,3,0)</f>
        <v>682946.06869999995</v>
      </c>
      <c r="F36" s="25">
        <f>VLOOKUP(C36,RA!B8:I75,8,0)</f>
        <v>41320.965400000001</v>
      </c>
      <c r="G36" s="16">
        <f t="shared" si="0"/>
        <v>641625.10329999996</v>
      </c>
      <c r="H36" s="27">
        <f>RA!J40</f>
        <v>6.0503994815659699</v>
      </c>
      <c r="I36" s="20">
        <f>VLOOKUP(B36,RMS!B:D,3,FALSE)</f>
        <v>682946.05918803404</v>
      </c>
      <c r="J36" s="21">
        <f>VLOOKUP(B36,RMS!B:E,4,FALSE)</f>
        <v>641625.10265897401</v>
      </c>
      <c r="K36" s="22">
        <f t="shared" si="1"/>
        <v>9.5119659090414643E-3</v>
      </c>
      <c r="L36" s="22">
        <f t="shared" si="2"/>
        <v>6.4102595206350088E-4</v>
      </c>
    </row>
    <row r="37" spans="1:12">
      <c r="A37" s="39"/>
      <c r="B37" s="12">
        <v>77</v>
      </c>
      <c r="C37" s="36" t="s">
        <v>40</v>
      </c>
      <c r="D37" s="3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9"/>
      <c r="B38" s="12">
        <v>78</v>
      </c>
      <c r="C38" s="36" t="s">
        <v>41</v>
      </c>
      <c r="D38" s="3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9"/>
      <c r="B39" s="12">
        <v>99</v>
      </c>
      <c r="C39" s="36" t="s">
        <v>35</v>
      </c>
      <c r="D39" s="36"/>
      <c r="E39" s="15">
        <f>VLOOKUP(C39,RA!B8:D74,3,0)</f>
        <v>23813.857400000001</v>
      </c>
      <c r="F39" s="25">
        <f>VLOOKUP(C39,RA!B8:I78,8,0)</f>
        <v>2511.0133000000001</v>
      </c>
      <c r="G39" s="16">
        <f t="shared" si="0"/>
        <v>21302.844100000002</v>
      </c>
      <c r="H39" s="27">
        <f>RA!J43</f>
        <v>10.544336676845999</v>
      </c>
      <c r="I39" s="20">
        <f>VLOOKUP(B39,RMS!B:D,3,FALSE)</f>
        <v>23813.857121246499</v>
      </c>
      <c r="J39" s="21">
        <f>VLOOKUP(B39,RMS!B:E,4,FALSE)</f>
        <v>21302.844036003298</v>
      </c>
      <c r="K39" s="22">
        <f t="shared" si="1"/>
        <v>2.7875350133399479E-4</v>
      </c>
      <c r="L39" s="22">
        <f t="shared" si="2"/>
        <v>6.3996703829616308E-5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W43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54" t="s">
        <v>47</v>
      </c>
      <c r="W1" s="42"/>
    </row>
    <row r="2" spans="1:23" ht="12.7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54"/>
      <c r="W2" s="42"/>
    </row>
    <row r="3" spans="1:23" ht="23.25" thickBo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55" t="s">
        <v>48</v>
      </c>
      <c r="W3" s="42"/>
    </row>
    <row r="4" spans="1:23" ht="15" thickTop="1" thickBo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53"/>
      <c r="W4" s="42"/>
    </row>
    <row r="5" spans="1:23" ht="15" thickTop="1" thickBot="1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>
      <c r="A6" s="61" t="s">
        <v>3</v>
      </c>
      <c r="B6" s="43" t="s">
        <v>4</v>
      </c>
      <c r="C6" s="44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>
      <c r="A7" s="45" t="s">
        <v>5</v>
      </c>
      <c r="B7" s="46"/>
      <c r="C7" s="47"/>
      <c r="D7" s="63">
        <v>19952034.645199999</v>
      </c>
      <c r="E7" s="63">
        <v>22428788</v>
      </c>
      <c r="F7" s="64">
        <v>88.957257276674994</v>
      </c>
      <c r="G7" s="63">
        <v>14504696.8517</v>
      </c>
      <c r="H7" s="64">
        <v>37.555681784976798</v>
      </c>
      <c r="I7" s="63">
        <v>2148251.3309999998</v>
      </c>
      <c r="J7" s="64">
        <v>10.7670789932034</v>
      </c>
      <c r="K7" s="63">
        <v>1728137.9018999999</v>
      </c>
      <c r="L7" s="64">
        <v>11.914333126496601</v>
      </c>
      <c r="M7" s="64">
        <v>0.243101796817318</v>
      </c>
      <c r="N7" s="63">
        <v>294111142.92729998</v>
      </c>
      <c r="O7" s="63">
        <v>1909313200.8566999</v>
      </c>
      <c r="P7" s="63">
        <v>1175521</v>
      </c>
      <c r="Q7" s="63">
        <v>991283</v>
      </c>
      <c r="R7" s="64">
        <v>18.585812527804901</v>
      </c>
      <c r="S7" s="63">
        <v>16.972929148182001</v>
      </c>
      <c r="T7" s="63">
        <v>16.318243806763601</v>
      </c>
      <c r="U7" s="65">
        <v>3.85723251244778</v>
      </c>
      <c r="V7" s="53"/>
      <c r="W7" s="53"/>
    </row>
    <row r="8" spans="1:23" ht="14.25" thickBot="1">
      <c r="A8" s="48">
        <v>41713</v>
      </c>
      <c r="B8" s="51" t="s">
        <v>6</v>
      </c>
      <c r="C8" s="52"/>
      <c r="D8" s="66">
        <v>945535.18169999996</v>
      </c>
      <c r="E8" s="66">
        <v>798128</v>
      </c>
      <c r="F8" s="67">
        <v>118.469115442636</v>
      </c>
      <c r="G8" s="66">
        <v>513472.05290000001</v>
      </c>
      <c r="H8" s="67">
        <v>84.145403115862507</v>
      </c>
      <c r="I8" s="66">
        <v>47087.130799999999</v>
      </c>
      <c r="J8" s="67">
        <v>4.9799448726319104</v>
      </c>
      <c r="K8" s="66">
        <v>109899.18120000001</v>
      </c>
      <c r="L8" s="67">
        <v>21.403147567488599</v>
      </c>
      <c r="M8" s="67">
        <v>-0.57154247842567196</v>
      </c>
      <c r="N8" s="66">
        <v>12333394.0359</v>
      </c>
      <c r="O8" s="66">
        <v>79639461.413499996</v>
      </c>
      <c r="P8" s="66">
        <v>54174</v>
      </c>
      <c r="Q8" s="66">
        <v>49875</v>
      </c>
      <c r="R8" s="67">
        <v>8.6195488721804594</v>
      </c>
      <c r="S8" s="66">
        <v>17.453671165134601</v>
      </c>
      <c r="T8" s="66">
        <v>18.229957112781999</v>
      </c>
      <c r="U8" s="68">
        <v>-4.4476943578385901</v>
      </c>
      <c r="V8" s="53"/>
      <c r="W8" s="53"/>
    </row>
    <row r="9" spans="1:23" ht="12" customHeight="1" thickBot="1">
      <c r="A9" s="49"/>
      <c r="B9" s="51" t="s">
        <v>7</v>
      </c>
      <c r="C9" s="52"/>
      <c r="D9" s="66">
        <v>172551.45019999999</v>
      </c>
      <c r="E9" s="66">
        <v>187674</v>
      </c>
      <c r="F9" s="67">
        <v>91.942117821328495</v>
      </c>
      <c r="G9" s="66">
        <v>92798.766000000003</v>
      </c>
      <c r="H9" s="67">
        <v>85.941535257052905</v>
      </c>
      <c r="I9" s="66">
        <v>34434.882700000002</v>
      </c>
      <c r="J9" s="67">
        <v>19.956298634458001</v>
      </c>
      <c r="K9" s="66">
        <v>18957.449799999999</v>
      </c>
      <c r="L9" s="67">
        <v>20.4285580694036</v>
      </c>
      <c r="M9" s="67">
        <v>0.81643011392808695</v>
      </c>
      <c r="N9" s="66">
        <v>2045813.3552999999</v>
      </c>
      <c r="O9" s="66">
        <v>13306958.4331</v>
      </c>
      <c r="P9" s="66">
        <v>11126</v>
      </c>
      <c r="Q9" s="66">
        <v>8047</v>
      </c>
      <c r="R9" s="67">
        <v>38.2627065987325</v>
      </c>
      <c r="S9" s="66">
        <v>15.5088486607945</v>
      </c>
      <c r="T9" s="66">
        <v>14.495495004349401</v>
      </c>
      <c r="U9" s="68">
        <v>6.5340353665761599</v>
      </c>
      <c r="V9" s="53"/>
      <c r="W9" s="53"/>
    </row>
    <row r="10" spans="1:23" ht="14.25" thickBot="1">
      <c r="A10" s="49"/>
      <c r="B10" s="51" t="s">
        <v>8</v>
      </c>
      <c r="C10" s="52"/>
      <c r="D10" s="66">
        <v>240822.65119999999</v>
      </c>
      <c r="E10" s="66">
        <v>231708</v>
      </c>
      <c r="F10" s="67">
        <v>103.933679976522</v>
      </c>
      <c r="G10" s="66">
        <v>114186.1378</v>
      </c>
      <c r="H10" s="67">
        <v>110.903578875579</v>
      </c>
      <c r="I10" s="66">
        <v>48893.165000000001</v>
      </c>
      <c r="J10" s="67">
        <v>20.302560725234599</v>
      </c>
      <c r="K10" s="66">
        <v>33032.9211</v>
      </c>
      <c r="L10" s="67">
        <v>28.929011644003602</v>
      </c>
      <c r="M10" s="67">
        <v>0.480134465008001</v>
      </c>
      <c r="N10" s="66">
        <v>2392695.2991999998</v>
      </c>
      <c r="O10" s="66">
        <v>18817196.1307</v>
      </c>
      <c r="P10" s="66">
        <v>117225</v>
      </c>
      <c r="Q10" s="66">
        <v>95521</v>
      </c>
      <c r="R10" s="67">
        <v>22.7217051747783</v>
      </c>
      <c r="S10" s="66">
        <v>2.0543625608871801</v>
      </c>
      <c r="T10" s="66">
        <v>1.6669893782519001</v>
      </c>
      <c r="U10" s="68">
        <v>18.856125496562399</v>
      </c>
      <c r="V10" s="53"/>
      <c r="W10" s="53"/>
    </row>
    <row r="11" spans="1:23" ht="14.25" thickBot="1">
      <c r="A11" s="49"/>
      <c r="B11" s="51" t="s">
        <v>9</v>
      </c>
      <c r="C11" s="52"/>
      <c r="D11" s="66">
        <v>83453.752900000007</v>
      </c>
      <c r="E11" s="66">
        <v>62310</v>
      </c>
      <c r="F11" s="67">
        <v>133.93316145080999</v>
      </c>
      <c r="G11" s="66">
        <v>38475.686000000002</v>
      </c>
      <c r="H11" s="67">
        <v>116.89997392119299</v>
      </c>
      <c r="I11" s="66">
        <v>12082.518700000001</v>
      </c>
      <c r="J11" s="67">
        <v>14.4781010801013</v>
      </c>
      <c r="K11" s="66">
        <v>6982.6832000000004</v>
      </c>
      <c r="L11" s="67">
        <v>18.148300721655801</v>
      </c>
      <c r="M11" s="67">
        <v>0.73035470089778698</v>
      </c>
      <c r="N11" s="66">
        <v>1206312.0395</v>
      </c>
      <c r="O11" s="66">
        <v>8416659.1322000008</v>
      </c>
      <c r="P11" s="66">
        <v>8606</v>
      </c>
      <c r="Q11" s="66">
        <v>7752</v>
      </c>
      <c r="R11" s="67">
        <v>11.0165118679051</v>
      </c>
      <c r="S11" s="66">
        <v>9.6971592958401107</v>
      </c>
      <c r="T11" s="66">
        <v>10.130853650670799</v>
      </c>
      <c r="U11" s="68">
        <v>-4.4723855883932</v>
      </c>
      <c r="V11" s="53"/>
      <c r="W11" s="53"/>
    </row>
    <row r="12" spans="1:23" ht="14.25" thickBot="1">
      <c r="A12" s="49"/>
      <c r="B12" s="51" t="s">
        <v>10</v>
      </c>
      <c r="C12" s="52"/>
      <c r="D12" s="66">
        <v>159861.05439999999</v>
      </c>
      <c r="E12" s="66">
        <v>194293</v>
      </c>
      <c r="F12" s="67">
        <v>82.278339621087696</v>
      </c>
      <c r="G12" s="66">
        <v>138590.91</v>
      </c>
      <c r="H12" s="67">
        <v>15.3474310833228</v>
      </c>
      <c r="I12" s="66">
        <v>25008.333900000001</v>
      </c>
      <c r="J12" s="67">
        <v>15.643793914573401</v>
      </c>
      <c r="K12" s="66">
        <v>15822.0951</v>
      </c>
      <c r="L12" s="67">
        <v>11.4164017683411</v>
      </c>
      <c r="M12" s="67">
        <v>0.58059560013641898</v>
      </c>
      <c r="N12" s="66">
        <v>3978422.8679999998</v>
      </c>
      <c r="O12" s="66">
        <v>23508757.874200001</v>
      </c>
      <c r="P12" s="66">
        <v>1724</v>
      </c>
      <c r="Q12" s="66">
        <v>1458</v>
      </c>
      <c r="R12" s="67">
        <v>18.244170096022</v>
      </c>
      <c r="S12" s="66">
        <v>92.726829698375894</v>
      </c>
      <c r="T12" s="66">
        <v>99.676858916323695</v>
      </c>
      <c r="U12" s="68">
        <v>-7.4951653588881504</v>
      </c>
      <c r="V12" s="53"/>
      <c r="W12" s="53"/>
    </row>
    <row r="13" spans="1:23" ht="14.25" thickBot="1">
      <c r="A13" s="49"/>
      <c r="B13" s="51" t="s">
        <v>11</v>
      </c>
      <c r="C13" s="52"/>
      <c r="D13" s="66">
        <v>353414.09850000002</v>
      </c>
      <c r="E13" s="66">
        <v>422908</v>
      </c>
      <c r="F13" s="67">
        <v>83.567607730286497</v>
      </c>
      <c r="G13" s="66">
        <v>230211.6801</v>
      </c>
      <c r="H13" s="67">
        <v>53.517014578271201</v>
      </c>
      <c r="I13" s="66">
        <v>65634.623399999997</v>
      </c>
      <c r="J13" s="67">
        <v>18.571591704624701</v>
      </c>
      <c r="K13" s="66">
        <v>53668.0674</v>
      </c>
      <c r="L13" s="67">
        <v>23.312486741197301</v>
      </c>
      <c r="M13" s="67">
        <v>0.222973484601385</v>
      </c>
      <c r="N13" s="66">
        <v>8576857.0163000003</v>
      </c>
      <c r="O13" s="66">
        <v>39656143.1351</v>
      </c>
      <c r="P13" s="66">
        <v>16255</v>
      </c>
      <c r="Q13" s="66">
        <v>14309</v>
      </c>
      <c r="R13" s="67">
        <v>13.5998322733944</v>
      </c>
      <c r="S13" s="66">
        <v>21.7418701015072</v>
      </c>
      <c r="T13" s="66">
        <v>21.8449771053183</v>
      </c>
      <c r="U13" s="68">
        <v>-0.47423245254304303</v>
      </c>
      <c r="V13" s="53"/>
      <c r="W13" s="53"/>
    </row>
    <row r="14" spans="1:23" ht="14.25" thickBot="1">
      <c r="A14" s="49"/>
      <c r="B14" s="51" t="s">
        <v>12</v>
      </c>
      <c r="C14" s="52"/>
      <c r="D14" s="66">
        <v>132335.06649999999</v>
      </c>
      <c r="E14" s="66">
        <v>168964</v>
      </c>
      <c r="F14" s="67">
        <v>78.321456937572506</v>
      </c>
      <c r="G14" s="66">
        <v>109265.82309999999</v>
      </c>
      <c r="H14" s="67">
        <v>21.112954394611599</v>
      </c>
      <c r="I14" s="66">
        <v>20197.221000000001</v>
      </c>
      <c r="J14" s="67">
        <v>15.2621837387296</v>
      </c>
      <c r="K14" s="66">
        <v>17555.0219</v>
      </c>
      <c r="L14" s="67">
        <v>16.066342980763199</v>
      </c>
      <c r="M14" s="67">
        <v>0.150509587230991</v>
      </c>
      <c r="N14" s="66">
        <v>2122762.7571999999</v>
      </c>
      <c r="O14" s="66">
        <v>16315501.0635</v>
      </c>
      <c r="P14" s="66">
        <v>2642</v>
      </c>
      <c r="Q14" s="66">
        <v>2159</v>
      </c>
      <c r="R14" s="67">
        <v>22.371468272348299</v>
      </c>
      <c r="S14" s="66">
        <v>50.088972937168798</v>
      </c>
      <c r="T14" s="66">
        <v>49.747800926354799</v>
      </c>
      <c r="U14" s="68">
        <v>0.68113197537904502</v>
      </c>
      <c r="V14" s="53"/>
      <c r="W14" s="53"/>
    </row>
    <row r="15" spans="1:23" ht="14.25" thickBot="1">
      <c r="A15" s="49"/>
      <c r="B15" s="51" t="s">
        <v>13</v>
      </c>
      <c r="C15" s="52"/>
      <c r="D15" s="66">
        <v>120420.1942</v>
      </c>
      <c r="E15" s="66">
        <v>93177</v>
      </c>
      <c r="F15" s="67">
        <v>129.23811047790801</v>
      </c>
      <c r="G15" s="66">
        <v>66470.956699999995</v>
      </c>
      <c r="H15" s="67">
        <v>81.1621197863698</v>
      </c>
      <c r="I15" s="66">
        <v>9154.4686999999994</v>
      </c>
      <c r="J15" s="67">
        <v>7.6021042490562598</v>
      </c>
      <c r="K15" s="66">
        <v>14696.645500000001</v>
      </c>
      <c r="L15" s="67">
        <v>22.109875093764099</v>
      </c>
      <c r="M15" s="67">
        <v>-0.37710488424042099</v>
      </c>
      <c r="N15" s="66">
        <v>2060305.1336999999</v>
      </c>
      <c r="O15" s="66">
        <v>11921234.5173</v>
      </c>
      <c r="P15" s="66">
        <v>4096</v>
      </c>
      <c r="Q15" s="66">
        <v>3943</v>
      </c>
      <c r="R15" s="67">
        <v>3.8802941922394099</v>
      </c>
      <c r="S15" s="66">
        <v>29.399461474609399</v>
      </c>
      <c r="T15" s="66">
        <v>26.297862769464899</v>
      </c>
      <c r="U15" s="68">
        <v>10.54984870326</v>
      </c>
      <c r="V15" s="53"/>
      <c r="W15" s="53"/>
    </row>
    <row r="16" spans="1:23" ht="14.25" thickBot="1">
      <c r="A16" s="49"/>
      <c r="B16" s="51" t="s">
        <v>14</v>
      </c>
      <c r="C16" s="52"/>
      <c r="D16" s="66">
        <v>952349.7426</v>
      </c>
      <c r="E16" s="66">
        <v>1065293</v>
      </c>
      <c r="F16" s="67">
        <v>89.397916122606702</v>
      </c>
      <c r="G16" s="66">
        <v>570576.29630000005</v>
      </c>
      <c r="H16" s="67">
        <v>66.910148349252395</v>
      </c>
      <c r="I16" s="66">
        <v>50691.599300000002</v>
      </c>
      <c r="J16" s="67">
        <v>5.3227923558426502</v>
      </c>
      <c r="K16" s="66">
        <v>44133.095699999998</v>
      </c>
      <c r="L16" s="67">
        <v>7.7348281003239396</v>
      </c>
      <c r="M16" s="67">
        <v>0.148607377206943</v>
      </c>
      <c r="N16" s="66">
        <v>12646620.3739</v>
      </c>
      <c r="O16" s="66">
        <v>92674021.327800006</v>
      </c>
      <c r="P16" s="66">
        <v>63095</v>
      </c>
      <c r="Q16" s="66">
        <v>45534</v>
      </c>
      <c r="R16" s="67">
        <v>38.566785259366597</v>
      </c>
      <c r="S16" s="66">
        <v>15.093901935177101</v>
      </c>
      <c r="T16" s="66">
        <v>14.595143011815299</v>
      </c>
      <c r="U16" s="68">
        <v>3.3043736835164199</v>
      </c>
      <c r="V16" s="53"/>
      <c r="W16" s="53"/>
    </row>
    <row r="17" spans="1:23" ht="12" thickBot="1">
      <c r="A17" s="49"/>
      <c r="B17" s="51" t="s">
        <v>15</v>
      </c>
      <c r="C17" s="52"/>
      <c r="D17" s="66">
        <v>805575.32940000005</v>
      </c>
      <c r="E17" s="66">
        <v>744579</v>
      </c>
      <c r="F17" s="67">
        <v>108.192056101502</v>
      </c>
      <c r="G17" s="66">
        <v>1240766.585</v>
      </c>
      <c r="H17" s="67">
        <v>-35.074385534004399</v>
      </c>
      <c r="I17" s="66">
        <v>26641.247800000001</v>
      </c>
      <c r="J17" s="67">
        <v>3.3071082030084802</v>
      </c>
      <c r="K17" s="66">
        <v>39429.4447</v>
      </c>
      <c r="L17" s="67">
        <v>3.1778293497483299</v>
      </c>
      <c r="M17" s="67">
        <v>-0.32433114382663403</v>
      </c>
      <c r="N17" s="66">
        <v>10284476.7182</v>
      </c>
      <c r="O17" s="66">
        <v>114441138.2102</v>
      </c>
      <c r="P17" s="66">
        <v>15949</v>
      </c>
      <c r="Q17" s="66">
        <v>13168</v>
      </c>
      <c r="R17" s="67">
        <v>21.1193803159174</v>
      </c>
      <c r="S17" s="66">
        <v>50.509456981628901</v>
      </c>
      <c r="T17" s="66">
        <v>55.707788061968401</v>
      </c>
      <c r="U17" s="68">
        <v>-10.2917975978839</v>
      </c>
      <c r="V17" s="35"/>
      <c r="W17" s="35"/>
    </row>
    <row r="18" spans="1:23" ht="12" thickBot="1">
      <c r="A18" s="49"/>
      <c r="B18" s="51" t="s">
        <v>16</v>
      </c>
      <c r="C18" s="52"/>
      <c r="D18" s="66">
        <v>2458220.2302999999</v>
      </c>
      <c r="E18" s="66">
        <v>2479942</v>
      </c>
      <c r="F18" s="67">
        <v>99.124101704797894</v>
      </c>
      <c r="G18" s="66">
        <v>1493323.5251</v>
      </c>
      <c r="H18" s="67">
        <v>64.614043037685803</v>
      </c>
      <c r="I18" s="66">
        <v>332235.51309999998</v>
      </c>
      <c r="J18" s="67">
        <v>13.515286751157101</v>
      </c>
      <c r="K18" s="66">
        <v>254859.00409999999</v>
      </c>
      <c r="L18" s="67">
        <v>17.066563260826801</v>
      </c>
      <c r="M18" s="67">
        <v>0.30360516110954999</v>
      </c>
      <c r="N18" s="66">
        <v>32399350.686500002</v>
      </c>
      <c r="O18" s="66">
        <v>274213430.84109998</v>
      </c>
      <c r="P18" s="66">
        <v>125852</v>
      </c>
      <c r="Q18" s="66">
        <v>96808</v>
      </c>
      <c r="R18" s="67">
        <v>30.0016527559706</v>
      </c>
      <c r="S18" s="66">
        <v>19.532627453675701</v>
      </c>
      <c r="T18" s="66">
        <v>19.410159919634701</v>
      </c>
      <c r="U18" s="68">
        <v>0.62698955545768498</v>
      </c>
      <c r="V18" s="35"/>
      <c r="W18" s="35"/>
    </row>
    <row r="19" spans="1:23" ht="12" thickBot="1">
      <c r="A19" s="49"/>
      <c r="B19" s="51" t="s">
        <v>17</v>
      </c>
      <c r="C19" s="52"/>
      <c r="D19" s="66">
        <v>826088.57720000006</v>
      </c>
      <c r="E19" s="66">
        <v>863856</v>
      </c>
      <c r="F19" s="67">
        <v>95.628041849567495</v>
      </c>
      <c r="G19" s="66">
        <v>639192.79399999999</v>
      </c>
      <c r="H19" s="67">
        <v>29.239344522397701</v>
      </c>
      <c r="I19" s="66">
        <v>77432.177299999996</v>
      </c>
      <c r="J19" s="67">
        <v>9.3733504417230709</v>
      </c>
      <c r="K19" s="66">
        <v>64876.723299999998</v>
      </c>
      <c r="L19" s="67">
        <v>10.149789532827601</v>
      </c>
      <c r="M19" s="67">
        <v>0.19352786887743401</v>
      </c>
      <c r="N19" s="66">
        <v>12101697.267899999</v>
      </c>
      <c r="O19" s="66">
        <v>81425347.159099996</v>
      </c>
      <c r="P19" s="66">
        <v>23927</v>
      </c>
      <c r="Q19" s="66">
        <v>19840</v>
      </c>
      <c r="R19" s="67">
        <v>20.599798387096801</v>
      </c>
      <c r="S19" s="66">
        <v>34.525372056672403</v>
      </c>
      <c r="T19" s="66">
        <v>34.0286834375</v>
      </c>
      <c r="U19" s="68">
        <v>1.43861916493492</v>
      </c>
      <c r="V19" s="35"/>
      <c r="W19" s="35"/>
    </row>
    <row r="20" spans="1:23" ht="12" thickBot="1">
      <c r="A20" s="49"/>
      <c r="B20" s="51" t="s">
        <v>18</v>
      </c>
      <c r="C20" s="52"/>
      <c r="D20" s="66">
        <v>915400.11679999996</v>
      </c>
      <c r="E20" s="66">
        <v>969876</v>
      </c>
      <c r="F20" s="67">
        <v>94.383211544568596</v>
      </c>
      <c r="G20" s="66">
        <v>704504.34140000003</v>
      </c>
      <c r="H20" s="67">
        <v>29.9353407788666</v>
      </c>
      <c r="I20" s="66">
        <v>54526.0363</v>
      </c>
      <c r="J20" s="67">
        <v>5.9565249445902202</v>
      </c>
      <c r="K20" s="66">
        <v>58969.662499999999</v>
      </c>
      <c r="L20" s="67">
        <v>8.3703760267558796</v>
      </c>
      <c r="M20" s="67">
        <v>-7.5354445177636994E-2</v>
      </c>
      <c r="N20" s="66">
        <v>15005411.557</v>
      </c>
      <c r="O20" s="66">
        <v>112930511.0909</v>
      </c>
      <c r="P20" s="66">
        <v>41967</v>
      </c>
      <c r="Q20" s="66">
        <v>36415</v>
      </c>
      <c r="R20" s="67">
        <v>15.2464643690787</v>
      </c>
      <c r="S20" s="66">
        <v>21.812379174113001</v>
      </c>
      <c r="T20" s="66">
        <v>20.958470654949899</v>
      </c>
      <c r="U20" s="68">
        <v>3.9147885352026801</v>
      </c>
      <c r="V20" s="35"/>
      <c r="W20" s="35"/>
    </row>
    <row r="21" spans="1:23" ht="12" thickBot="1">
      <c r="A21" s="49"/>
      <c r="B21" s="51" t="s">
        <v>19</v>
      </c>
      <c r="C21" s="52"/>
      <c r="D21" s="66">
        <v>537798.2084</v>
      </c>
      <c r="E21" s="66">
        <v>464317</v>
      </c>
      <c r="F21" s="67">
        <v>115.825655403528</v>
      </c>
      <c r="G21" s="66">
        <v>330927.91159999999</v>
      </c>
      <c r="H21" s="67">
        <v>62.512193607303999</v>
      </c>
      <c r="I21" s="66">
        <v>57401.8344</v>
      </c>
      <c r="J21" s="67">
        <v>10.6734893317655</v>
      </c>
      <c r="K21" s="66">
        <v>43962.287400000001</v>
      </c>
      <c r="L21" s="67">
        <v>13.2845510635374</v>
      </c>
      <c r="M21" s="67">
        <v>0.305706272235507</v>
      </c>
      <c r="N21" s="66">
        <v>7270559.1963999998</v>
      </c>
      <c r="O21" s="66">
        <v>47545898.749600001</v>
      </c>
      <c r="P21" s="66">
        <v>48950</v>
      </c>
      <c r="Q21" s="66">
        <v>43319</v>
      </c>
      <c r="R21" s="67">
        <v>12.998915025739301</v>
      </c>
      <c r="S21" s="66">
        <v>10.986684543411601</v>
      </c>
      <c r="T21" s="66">
        <v>10.4562998222489</v>
      </c>
      <c r="U21" s="68">
        <v>4.8275229808140896</v>
      </c>
      <c r="V21" s="35"/>
      <c r="W21" s="35"/>
    </row>
    <row r="22" spans="1:23" ht="12" thickBot="1">
      <c r="A22" s="49"/>
      <c r="B22" s="51" t="s">
        <v>20</v>
      </c>
      <c r="C22" s="52"/>
      <c r="D22" s="66">
        <v>1387995.2707</v>
      </c>
      <c r="E22" s="66">
        <v>1247540</v>
      </c>
      <c r="F22" s="67">
        <v>111.258578538564</v>
      </c>
      <c r="G22" s="66">
        <v>774380.1949</v>
      </c>
      <c r="H22" s="67">
        <v>79.239510493839504</v>
      </c>
      <c r="I22" s="66">
        <v>193836.82500000001</v>
      </c>
      <c r="J22" s="67">
        <v>13.9652367044625</v>
      </c>
      <c r="K22" s="66">
        <v>105431.50870000001</v>
      </c>
      <c r="L22" s="67">
        <v>13.6149541781108</v>
      </c>
      <c r="M22" s="67">
        <v>0.83850944931038396</v>
      </c>
      <c r="N22" s="66">
        <v>17743595.329</v>
      </c>
      <c r="O22" s="66">
        <v>123293366.3264</v>
      </c>
      <c r="P22" s="66">
        <v>87616</v>
      </c>
      <c r="Q22" s="66">
        <v>68703</v>
      </c>
      <c r="R22" s="67">
        <v>27.528637759632002</v>
      </c>
      <c r="S22" s="66">
        <v>15.8418013912984</v>
      </c>
      <c r="T22" s="66">
        <v>15.611887942302401</v>
      </c>
      <c r="U22" s="68">
        <v>1.4513087452434901</v>
      </c>
      <c r="V22" s="35"/>
      <c r="W22" s="35"/>
    </row>
    <row r="23" spans="1:23" ht="12" thickBot="1">
      <c r="A23" s="49"/>
      <c r="B23" s="51" t="s">
        <v>21</v>
      </c>
      <c r="C23" s="52"/>
      <c r="D23" s="66">
        <v>2988679.2089</v>
      </c>
      <c r="E23" s="66">
        <v>2959214</v>
      </c>
      <c r="F23" s="67">
        <v>100.995710648165</v>
      </c>
      <c r="G23" s="66">
        <v>2107827.0236999998</v>
      </c>
      <c r="H23" s="67">
        <v>41.789585924075702</v>
      </c>
      <c r="I23" s="66">
        <v>144983.954</v>
      </c>
      <c r="J23" s="67">
        <v>4.8511045805201096</v>
      </c>
      <c r="K23" s="66">
        <v>261475.8591</v>
      </c>
      <c r="L23" s="67">
        <v>12.404996053282201</v>
      </c>
      <c r="M23" s="67">
        <v>-0.44551686530819801</v>
      </c>
      <c r="N23" s="66">
        <v>59101754.320200004</v>
      </c>
      <c r="O23" s="66">
        <v>248081082.965</v>
      </c>
      <c r="P23" s="66">
        <v>103527</v>
      </c>
      <c r="Q23" s="66">
        <v>87287</v>
      </c>
      <c r="R23" s="67">
        <v>18.6052905931009</v>
      </c>
      <c r="S23" s="66">
        <v>28.868596683956799</v>
      </c>
      <c r="T23" s="66">
        <v>27.908848288977701</v>
      </c>
      <c r="U23" s="68">
        <v>3.3245412150998499</v>
      </c>
      <c r="V23" s="35"/>
      <c r="W23" s="35"/>
    </row>
    <row r="24" spans="1:23" ht="12" thickBot="1">
      <c r="A24" s="49"/>
      <c r="B24" s="51" t="s">
        <v>22</v>
      </c>
      <c r="C24" s="52"/>
      <c r="D24" s="66">
        <v>311902.27179999999</v>
      </c>
      <c r="E24" s="66">
        <v>322222</v>
      </c>
      <c r="F24" s="67">
        <v>96.797323522292103</v>
      </c>
      <c r="G24" s="66">
        <v>216370.72529999999</v>
      </c>
      <c r="H24" s="67">
        <v>44.151789188461002</v>
      </c>
      <c r="I24" s="66">
        <v>52633.576000000001</v>
      </c>
      <c r="J24" s="67">
        <v>16.875021684276199</v>
      </c>
      <c r="K24" s="66">
        <v>30887.758999999998</v>
      </c>
      <c r="L24" s="67">
        <v>14.275387281331099</v>
      </c>
      <c r="M24" s="67">
        <v>0.70402702248486204</v>
      </c>
      <c r="N24" s="66">
        <v>4282464.2631000001</v>
      </c>
      <c r="O24" s="66">
        <v>30876073.827599999</v>
      </c>
      <c r="P24" s="66">
        <v>35508</v>
      </c>
      <c r="Q24" s="66">
        <v>29899</v>
      </c>
      <c r="R24" s="67">
        <v>18.759824743302399</v>
      </c>
      <c r="S24" s="66">
        <v>8.7839999943674698</v>
      </c>
      <c r="T24" s="66">
        <v>8.6071873306799596</v>
      </c>
      <c r="U24" s="68">
        <v>2.01289462432704</v>
      </c>
      <c r="V24" s="35"/>
      <c r="W24" s="35"/>
    </row>
    <row r="25" spans="1:23" ht="12" thickBot="1">
      <c r="A25" s="49"/>
      <c r="B25" s="51" t="s">
        <v>23</v>
      </c>
      <c r="C25" s="52"/>
      <c r="D25" s="66">
        <v>272668.91509999998</v>
      </c>
      <c r="E25" s="66">
        <v>240443</v>
      </c>
      <c r="F25" s="67">
        <v>113.40272542764799</v>
      </c>
      <c r="G25" s="66">
        <v>148668.30350000001</v>
      </c>
      <c r="H25" s="67">
        <v>83.407564814244296</v>
      </c>
      <c r="I25" s="66">
        <v>27361.1224</v>
      </c>
      <c r="J25" s="67">
        <v>10.0345587211382</v>
      </c>
      <c r="K25" s="66">
        <v>17669.212800000001</v>
      </c>
      <c r="L25" s="67">
        <v>11.884989862684501</v>
      </c>
      <c r="M25" s="67">
        <v>0.548519603544534</v>
      </c>
      <c r="N25" s="66">
        <v>3652431.0843000002</v>
      </c>
      <c r="O25" s="66">
        <v>33947664.159599997</v>
      </c>
      <c r="P25" s="66">
        <v>20727</v>
      </c>
      <c r="Q25" s="66">
        <v>17823</v>
      </c>
      <c r="R25" s="67">
        <v>16.293553273859601</v>
      </c>
      <c r="S25" s="66">
        <v>13.1552523327061</v>
      </c>
      <c r="T25" s="66">
        <v>12.926976636929799</v>
      </c>
      <c r="U25" s="68">
        <v>1.73524376426283</v>
      </c>
      <c r="V25" s="35"/>
      <c r="W25" s="35"/>
    </row>
    <row r="26" spans="1:23" ht="12" thickBot="1">
      <c r="A26" s="49"/>
      <c r="B26" s="51" t="s">
        <v>24</v>
      </c>
      <c r="C26" s="52"/>
      <c r="D26" s="66">
        <v>633947.94279999996</v>
      </c>
      <c r="E26" s="66">
        <v>616729</v>
      </c>
      <c r="F26" s="67">
        <v>102.791978778361</v>
      </c>
      <c r="G26" s="66">
        <v>466648.57319999998</v>
      </c>
      <c r="H26" s="67">
        <v>35.851254928898598</v>
      </c>
      <c r="I26" s="66">
        <v>131423.16829999999</v>
      </c>
      <c r="J26" s="67">
        <v>20.730908553711</v>
      </c>
      <c r="K26" s="66">
        <v>86564.873300000007</v>
      </c>
      <c r="L26" s="67">
        <v>18.5503349354289</v>
      </c>
      <c r="M26" s="67">
        <v>0.51820436269268999</v>
      </c>
      <c r="N26" s="66">
        <v>8341264.6583000002</v>
      </c>
      <c r="O26" s="66">
        <v>61529197.516800001</v>
      </c>
      <c r="P26" s="66">
        <v>48481</v>
      </c>
      <c r="Q26" s="66">
        <v>43278</v>
      </c>
      <c r="R26" s="67">
        <v>12.0222745967928</v>
      </c>
      <c r="S26" s="66">
        <v>13.0762142447557</v>
      </c>
      <c r="T26" s="66">
        <v>13.225944600027701</v>
      </c>
      <c r="U26" s="68">
        <v>-1.1450589021367701</v>
      </c>
      <c r="V26" s="35"/>
      <c r="W26" s="35"/>
    </row>
    <row r="27" spans="1:23" ht="12" thickBot="1">
      <c r="A27" s="49"/>
      <c r="B27" s="51" t="s">
        <v>25</v>
      </c>
      <c r="C27" s="52"/>
      <c r="D27" s="66">
        <v>358878.45510000002</v>
      </c>
      <c r="E27" s="66">
        <v>363386</v>
      </c>
      <c r="F27" s="67">
        <v>98.759571117214193</v>
      </c>
      <c r="G27" s="66">
        <v>237292.7665</v>
      </c>
      <c r="H27" s="67">
        <v>51.2386830805481</v>
      </c>
      <c r="I27" s="66">
        <v>105628.1032</v>
      </c>
      <c r="J27" s="67">
        <v>29.432834905223601</v>
      </c>
      <c r="K27" s="66">
        <v>69924.684500000003</v>
      </c>
      <c r="L27" s="67">
        <v>29.467684806144302</v>
      </c>
      <c r="M27" s="67">
        <v>0.51059820942059497</v>
      </c>
      <c r="N27" s="66">
        <v>4636479.5241</v>
      </c>
      <c r="O27" s="66">
        <v>23358526.384300001</v>
      </c>
      <c r="P27" s="66">
        <v>48902</v>
      </c>
      <c r="Q27" s="66">
        <v>41415</v>
      </c>
      <c r="R27" s="67">
        <v>18.077991066038901</v>
      </c>
      <c r="S27" s="66">
        <v>7.3387275592000298</v>
      </c>
      <c r="T27" s="66">
        <v>7.2037682602921702</v>
      </c>
      <c r="U27" s="68">
        <v>1.8390013502910301</v>
      </c>
      <c r="V27" s="35"/>
      <c r="W27" s="35"/>
    </row>
    <row r="28" spans="1:23" ht="12" thickBot="1">
      <c r="A28" s="49"/>
      <c r="B28" s="51" t="s">
        <v>26</v>
      </c>
      <c r="C28" s="52"/>
      <c r="D28" s="66">
        <v>951990.26509999996</v>
      </c>
      <c r="E28" s="66">
        <v>1098133</v>
      </c>
      <c r="F28" s="67">
        <v>86.691709027959305</v>
      </c>
      <c r="G28" s="66">
        <v>675037.86549999996</v>
      </c>
      <c r="H28" s="67">
        <v>41.0276835944398</v>
      </c>
      <c r="I28" s="66">
        <v>87005.296900000001</v>
      </c>
      <c r="J28" s="67">
        <v>9.1393053153606303</v>
      </c>
      <c r="K28" s="66">
        <v>48022.161999999997</v>
      </c>
      <c r="L28" s="67">
        <v>7.1139952963127504</v>
      </c>
      <c r="M28" s="67">
        <v>0.81177384100282701</v>
      </c>
      <c r="N28" s="66">
        <v>12504775.7761</v>
      </c>
      <c r="O28" s="66">
        <v>83942229.185200006</v>
      </c>
      <c r="P28" s="66">
        <v>50463</v>
      </c>
      <c r="Q28" s="66">
        <v>45628</v>
      </c>
      <c r="R28" s="67">
        <v>10.596563513632001</v>
      </c>
      <c r="S28" s="66">
        <v>18.8651143431821</v>
      </c>
      <c r="T28" s="66">
        <v>17.940521572280201</v>
      </c>
      <c r="U28" s="68">
        <v>4.9010716504673697</v>
      </c>
      <c r="V28" s="35"/>
      <c r="W28" s="35"/>
    </row>
    <row r="29" spans="1:23" ht="12" thickBot="1">
      <c r="A29" s="49"/>
      <c r="B29" s="51" t="s">
        <v>27</v>
      </c>
      <c r="C29" s="52"/>
      <c r="D29" s="66">
        <v>750858.96089999995</v>
      </c>
      <c r="E29" s="66">
        <v>713632</v>
      </c>
      <c r="F29" s="67">
        <v>105.21654871138099</v>
      </c>
      <c r="G29" s="66">
        <v>519837.71480000002</v>
      </c>
      <c r="H29" s="67">
        <v>44.4410321765288</v>
      </c>
      <c r="I29" s="66">
        <v>133390.51130000001</v>
      </c>
      <c r="J29" s="67">
        <v>17.765055522559699</v>
      </c>
      <c r="K29" s="66">
        <v>72836.2742</v>
      </c>
      <c r="L29" s="67">
        <v>14.011348566354499</v>
      </c>
      <c r="M29" s="67">
        <v>0.831374720427422</v>
      </c>
      <c r="N29" s="66">
        <v>10301434.9045</v>
      </c>
      <c r="O29" s="66">
        <v>55527901.450999998</v>
      </c>
      <c r="P29" s="66">
        <v>96143</v>
      </c>
      <c r="Q29" s="66">
        <v>89556</v>
      </c>
      <c r="R29" s="67">
        <v>7.35517441600786</v>
      </c>
      <c r="S29" s="66">
        <v>7.8098141403950398</v>
      </c>
      <c r="T29" s="66">
        <v>7.1683666298182098</v>
      </c>
      <c r="U29" s="68">
        <v>8.2133518038417304</v>
      </c>
      <c r="V29" s="35"/>
      <c r="W29" s="35"/>
    </row>
    <row r="30" spans="1:23" ht="12" thickBot="1">
      <c r="A30" s="49"/>
      <c r="B30" s="51" t="s">
        <v>28</v>
      </c>
      <c r="C30" s="52"/>
      <c r="D30" s="66">
        <v>1231672.996</v>
      </c>
      <c r="E30" s="66">
        <v>1408352</v>
      </c>
      <c r="F30" s="67">
        <v>87.454911556201907</v>
      </c>
      <c r="G30" s="66">
        <v>949037.50289999996</v>
      </c>
      <c r="H30" s="67">
        <v>29.7812775824288</v>
      </c>
      <c r="I30" s="66">
        <v>222194.1403</v>
      </c>
      <c r="J30" s="67">
        <v>18.0400269407222</v>
      </c>
      <c r="K30" s="66">
        <v>153444.06</v>
      </c>
      <c r="L30" s="67">
        <v>16.168387395768502</v>
      </c>
      <c r="M30" s="67">
        <v>0.44804654086968199</v>
      </c>
      <c r="N30" s="66">
        <v>16199002.5955</v>
      </c>
      <c r="O30" s="66">
        <v>95458741.285400003</v>
      </c>
      <c r="P30" s="66">
        <v>73233</v>
      </c>
      <c r="Q30" s="66">
        <v>63010</v>
      </c>
      <c r="R30" s="67">
        <v>16.2244088239962</v>
      </c>
      <c r="S30" s="66">
        <v>16.8185516911775</v>
      </c>
      <c r="T30" s="66">
        <v>16.194589644500901</v>
      </c>
      <c r="U30" s="68">
        <v>3.7099630106908399</v>
      </c>
      <c r="V30" s="35"/>
      <c r="W30" s="35"/>
    </row>
    <row r="31" spans="1:23" ht="12" thickBot="1">
      <c r="A31" s="49"/>
      <c r="B31" s="51" t="s">
        <v>29</v>
      </c>
      <c r="C31" s="52"/>
      <c r="D31" s="66">
        <v>826269.19750000001</v>
      </c>
      <c r="E31" s="66">
        <v>1367485</v>
      </c>
      <c r="F31" s="67">
        <v>60.422541929161902</v>
      </c>
      <c r="G31" s="66">
        <v>1004479.0621</v>
      </c>
      <c r="H31" s="67">
        <v>-17.741521085310399</v>
      </c>
      <c r="I31" s="66">
        <v>50578.121599999999</v>
      </c>
      <c r="J31" s="67">
        <v>6.1212643231808199</v>
      </c>
      <c r="K31" s="66">
        <v>-9872.5951000000005</v>
      </c>
      <c r="L31" s="67">
        <v>-0.98285723142501302</v>
      </c>
      <c r="M31" s="67">
        <v>-6.1230827444751599</v>
      </c>
      <c r="N31" s="66">
        <v>16372940.9473</v>
      </c>
      <c r="O31" s="66">
        <v>98737764.217700005</v>
      </c>
      <c r="P31" s="66">
        <v>29411</v>
      </c>
      <c r="Q31" s="66">
        <v>25809</v>
      </c>
      <c r="R31" s="67">
        <v>13.956371808283899</v>
      </c>
      <c r="S31" s="66">
        <v>28.0938831559621</v>
      </c>
      <c r="T31" s="66">
        <v>26.561942419311102</v>
      </c>
      <c r="U31" s="68">
        <v>5.4529333953104899</v>
      </c>
      <c r="V31" s="35"/>
      <c r="W31" s="35"/>
    </row>
    <row r="32" spans="1:23" ht="12" thickBot="1">
      <c r="A32" s="49"/>
      <c r="B32" s="51" t="s">
        <v>30</v>
      </c>
      <c r="C32" s="52"/>
      <c r="D32" s="66">
        <v>186279.90049999999</v>
      </c>
      <c r="E32" s="66">
        <v>185554</v>
      </c>
      <c r="F32" s="67">
        <v>100.391207141856</v>
      </c>
      <c r="G32" s="66">
        <v>128918.0137</v>
      </c>
      <c r="H32" s="67">
        <v>44.494857742289298</v>
      </c>
      <c r="I32" s="66">
        <v>52625.195099999997</v>
      </c>
      <c r="J32" s="67">
        <v>28.250602968300399</v>
      </c>
      <c r="K32" s="66">
        <v>33543.753499999999</v>
      </c>
      <c r="L32" s="67">
        <v>26.019446419689899</v>
      </c>
      <c r="M32" s="67">
        <v>0.56885230807577902</v>
      </c>
      <c r="N32" s="66">
        <v>2549788.4484000001</v>
      </c>
      <c r="O32" s="66">
        <v>13929606.6514</v>
      </c>
      <c r="P32" s="66">
        <v>34631</v>
      </c>
      <c r="Q32" s="66">
        <v>31130</v>
      </c>
      <c r="R32" s="67">
        <v>11.246386122711201</v>
      </c>
      <c r="S32" s="66">
        <v>5.3789928243481304</v>
      </c>
      <c r="T32" s="66">
        <v>5.1784219852232596</v>
      </c>
      <c r="U32" s="68">
        <v>3.7287805668187701</v>
      </c>
      <c r="V32" s="35"/>
      <c r="W32" s="35"/>
    </row>
    <row r="33" spans="1:23" ht="12" thickBot="1">
      <c r="A33" s="49"/>
      <c r="B33" s="51" t="s">
        <v>31</v>
      </c>
      <c r="C33" s="52"/>
      <c r="D33" s="66">
        <v>22.106000000000002</v>
      </c>
      <c r="E33" s="69"/>
      <c r="F33" s="69"/>
      <c r="G33" s="66">
        <v>88.356999999999999</v>
      </c>
      <c r="H33" s="67">
        <v>-74.981042814943905</v>
      </c>
      <c r="I33" s="66">
        <v>8.1925000000000008</v>
      </c>
      <c r="J33" s="67">
        <v>37.060074188003298</v>
      </c>
      <c r="K33" s="66">
        <v>31.263000000000002</v>
      </c>
      <c r="L33" s="67">
        <v>35.3825956064602</v>
      </c>
      <c r="M33" s="67">
        <v>-0.73794901321050399</v>
      </c>
      <c r="N33" s="66">
        <v>283.59690000000001</v>
      </c>
      <c r="O33" s="66">
        <v>3463.5772999999999</v>
      </c>
      <c r="P33" s="66">
        <v>9</v>
      </c>
      <c r="Q33" s="66">
        <v>2</v>
      </c>
      <c r="R33" s="67">
        <v>350</v>
      </c>
      <c r="S33" s="66">
        <v>2.4562222222222201</v>
      </c>
      <c r="T33" s="66">
        <v>3.8462000000000001</v>
      </c>
      <c r="U33" s="68">
        <v>-56.590066045417501</v>
      </c>
      <c r="V33" s="35"/>
      <c r="W33" s="35"/>
    </row>
    <row r="34" spans="1:23" ht="12" thickBot="1">
      <c r="A34" s="49"/>
      <c r="B34" s="51" t="s">
        <v>36</v>
      </c>
      <c r="C34" s="52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6">
        <v>3</v>
      </c>
      <c r="P34" s="69"/>
      <c r="Q34" s="69"/>
      <c r="R34" s="69"/>
      <c r="S34" s="69"/>
      <c r="T34" s="69"/>
      <c r="U34" s="70"/>
      <c r="V34" s="35"/>
      <c r="W34" s="35"/>
    </row>
    <row r="35" spans="1:23" ht="12" thickBot="1">
      <c r="A35" s="49"/>
      <c r="B35" s="51" t="s">
        <v>32</v>
      </c>
      <c r="C35" s="52"/>
      <c r="D35" s="66">
        <v>106981.01089999999</v>
      </c>
      <c r="E35" s="66">
        <v>146487</v>
      </c>
      <c r="F35" s="67">
        <v>73.031061391113198</v>
      </c>
      <c r="G35" s="66">
        <v>83773.702600000004</v>
      </c>
      <c r="H35" s="67">
        <v>27.702378645968999</v>
      </c>
      <c r="I35" s="66">
        <v>13699.9388</v>
      </c>
      <c r="J35" s="67">
        <v>12.8059537713716</v>
      </c>
      <c r="K35" s="66">
        <v>10547.696599999999</v>
      </c>
      <c r="L35" s="67">
        <v>12.5907012256135</v>
      </c>
      <c r="M35" s="67">
        <v>0.298855979607908</v>
      </c>
      <c r="N35" s="66">
        <v>1568050.7392</v>
      </c>
      <c r="O35" s="66">
        <v>18780665.9322</v>
      </c>
      <c r="P35" s="66">
        <v>7782</v>
      </c>
      <c r="Q35" s="66">
        <v>6806</v>
      </c>
      <c r="R35" s="67">
        <v>14.3402879811931</v>
      </c>
      <c r="S35" s="66">
        <v>13.747238614752</v>
      </c>
      <c r="T35" s="66">
        <v>13.261014531295899</v>
      </c>
      <c r="U35" s="68">
        <v>3.5368854581044</v>
      </c>
      <c r="V35" s="35"/>
      <c r="W35" s="35"/>
    </row>
    <row r="36" spans="1:23" ht="12" thickBot="1">
      <c r="A36" s="49"/>
      <c r="B36" s="51" t="s">
        <v>37</v>
      </c>
      <c r="C36" s="52"/>
      <c r="D36" s="69"/>
      <c r="E36" s="66">
        <v>775708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35"/>
      <c r="W36" s="35"/>
    </row>
    <row r="37" spans="1:23" ht="12" thickBot="1">
      <c r="A37" s="49"/>
      <c r="B37" s="51" t="s">
        <v>38</v>
      </c>
      <c r="C37" s="52"/>
      <c r="D37" s="69"/>
      <c r="E37" s="66">
        <v>538513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35"/>
      <c r="W37" s="35"/>
    </row>
    <row r="38" spans="1:23" ht="12" customHeight="1" thickBot="1">
      <c r="A38" s="49"/>
      <c r="B38" s="51" t="s">
        <v>39</v>
      </c>
      <c r="C38" s="52"/>
      <c r="D38" s="69"/>
      <c r="E38" s="66">
        <v>339330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35"/>
      <c r="W38" s="35"/>
    </row>
    <row r="39" spans="1:23" ht="12" customHeight="1" thickBot="1">
      <c r="A39" s="49"/>
      <c r="B39" s="51" t="s">
        <v>33</v>
      </c>
      <c r="C39" s="52"/>
      <c r="D39" s="66">
        <v>533302.56350000005</v>
      </c>
      <c r="E39" s="66">
        <v>617589</v>
      </c>
      <c r="F39" s="67">
        <v>86.352341686785195</v>
      </c>
      <c r="G39" s="66">
        <v>369538.41</v>
      </c>
      <c r="H39" s="67">
        <v>44.315867868782597</v>
      </c>
      <c r="I39" s="66">
        <v>27630.4545</v>
      </c>
      <c r="J39" s="67">
        <v>5.1810091289763696</v>
      </c>
      <c r="K39" s="66">
        <v>18139.135600000001</v>
      </c>
      <c r="L39" s="67">
        <v>4.9085927495331303</v>
      </c>
      <c r="M39" s="67">
        <v>0.52325089294773197</v>
      </c>
      <c r="N39" s="66">
        <v>4303274.7762000002</v>
      </c>
      <c r="O39" s="66">
        <v>27420218.911400001</v>
      </c>
      <c r="P39" s="66">
        <v>603</v>
      </c>
      <c r="Q39" s="66">
        <v>378</v>
      </c>
      <c r="R39" s="67">
        <v>59.523809523809497</v>
      </c>
      <c r="S39" s="66">
        <v>884.41552819237199</v>
      </c>
      <c r="T39" s="66">
        <v>595.43593941798895</v>
      </c>
      <c r="U39" s="68">
        <v>32.674639868096698</v>
      </c>
      <c r="V39" s="35"/>
      <c r="W39" s="35"/>
    </row>
    <row r="40" spans="1:23" ht="12" thickBot="1">
      <c r="A40" s="49"/>
      <c r="B40" s="51" t="s">
        <v>34</v>
      </c>
      <c r="C40" s="52"/>
      <c r="D40" s="66">
        <v>682946.06869999995</v>
      </c>
      <c r="E40" s="66">
        <v>422222</v>
      </c>
      <c r="F40" s="67">
        <v>161.75046982393101</v>
      </c>
      <c r="G40" s="66">
        <v>476746.19</v>
      </c>
      <c r="H40" s="67">
        <v>43.2515000696702</v>
      </c>
      <c r="I40" s="66">
        <v>41320.965400000001</v>
      </c>
      <c r="J40" s="67">
        <v>6.0503994815659699</v>
      </c>
      <c r="K40" s="66">
        <v>44745.720999999998</v>
      </c>
      <c r="L40" s="67">
        <v>9.3856483677404903</v>
      </c>
      <c r="M40" s="67">
        <v>-7.6538169985014004E-2</v>
      </c>
      <c r="N40" s="66">
        <v>7722078.6542999996</v>
      </c>
      <c r="O40" s="66">
        <v>55710399.792999998</v>
      </c>
      <c r="P40" s="66">
        <v>2862</v>
      </c>
      <c r="Q40" s="66">
        <v>2376</v>
      </c>
      <c r="R40" s="67">
        <v>20.454545454545499</v>
      </c>
      <c r="S40" s="66">
        <v>238.625460761705</v>
      </c>
      <c r="T40" s="66">
        <v>229.65111031144801</v>
      </c>
      <c r="U40" s="68">
        <v>3.7608520153761802</v>
      </c>
      <c r="V40" s="35"/>
      <c r="W40" s="35"/>
    </row>
    <row r="41" spans="1:23" ht="12" thickBot="1">
      <c r="A41" s="49"/>
      <c r="B41" s="51" t="s">
        <v>40</v>
      </c>
      <c r="C41" s="52"/>
      <c r="D41" s="69"/>
      <c r="E41" s="66">
        <v>227729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35"/>
      <c r="W41" s="35"/>
    </row>
    <row r="42" spans="1:23" ht="12" thickBot="1">
      <c r="A42" s="49"/>
      <c r="B42" s="51" t="s">
        <v>41</v>
      </c>
      <c r="C42" s="52"/>
      <c r="D42" s="69"/>
      <c r="E42" s="66">
        <v>91495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35"/>
      <c r="W42" s="35"/>
    </row>
    <row r="43" spans="1:23" ht="12" thickBot="1">
      <c r="A43" s="50"/>
      <c r="B43" s="51" t="s">
        <v>35</v>
      </c>
      <c r="C43" s="52"/>
      <c r="D43" s="71">
        <v>23813.857400000001</v>
      </c>
      <c r="E43" s="72"/>
      <c r="F43" s="72"/>
      <c r="G43" s="71">
        <v>63288.98</v>
      </c>
      <c r="H43" s="73">
        <v>-62.372821619182403</v>
      </c>
      <c r="I43" s="71">
        <v>2511.0133000000001</v>
      </c>
      <c r="J43" s="73">
        <v>10.544336676845999</v>
      </c>
      <c r="K43" s="71">
        <v>7902.2507999999998</v>
      </c>
      <c r="L43" s="73">
        <v>12.485982235770001</v>
      </c>
      <c r="M43" s="73">
        <v>-0.68224074842069105</v>
      </c>
      <c r="N43" s="71">
        <v>406845.0049</v>
      </c>
      <c r="O43" s="71">
        <v>3904036.5940999999</v>
      </c>
      <c r="P43" s="71">
        <v>35</v>
      </c>
      <c r="Q43" s="71">
        <v>35</v>
      </c>
      <c r="R43" s="73">
        <v>0</v>
      </c>
      <c r="S43" s="71">
        <v>680.39592571428602</v>
      </c>
      <c r="T43" s="71">
        <v>543.51670571428599</v>
      </c>
      <c r="U43" s="74">
        <v>20.117583722492601</v>
      </c>
      <c r="V43" s="35"/>
      <c r="W43" s="35"/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115625</v>
      </c>
      <c r="D2" s="32">
        <v>945535.99031794898</v>
      </c>
      <c r="E2" s="32">
        <v>898448.05448888906</v>
      </c>
      <c r="F2" s="32">
        <v>47087.935829059803</v>
      </c>
      <c r="G2" s="32">
        <v>898448.05448888906</v>
      </c>
      <c r="H2" s="32">
        <v>4.9800257537765298E-2</v>
      </c>
    </row>
    <row r="3" spans="1:8" ht="14.25">
      <c r="A3" s="32">
        <v>2</v>
      </c>
      <c r="B3" s="33">
        <v>13</v>
      </c>
      <c r="C3" s="32">
        <v>22269.878000000001</v>
      </c>
      <c r="D3" s="32">
        <v>172551.49027756599</v>
      </c>
      <c r="E3" s="32">
        <v>138116.57023992899</v>
      </c>
      <c r="F3" s="32">
        <v>34434.920037637101</v>
      </c>
      <c r="G3" s="32">
        <v>138116.57023992899</v>
      </c>
      <c r="H3" s="32">
        <v>0.19956315637868499</v>
      </c>
    </row>
    <row r="4" spans="1:8" ht="14.25">
      <c r="A4" s="32">
        <v>3</v>
      </c>
      <c r="B4" s="33">
        <v>14</v>
      </c>
      <c r="C4" s="32">
        <v>144344</v>
      </c>
      <c r="D4" s="32">
        <v>240825.16205982899</v>
      </c>
      <c r="E4" s="32">
        <v>191929.48495213699</v>
      </c>
      <c r="F4" s="32">
        <v>48895.677107692303</v>
      </c>
      <c r="G4" s="32">
        <v>191929.48495213699</v>
      </c>
      <c r="H4" s="32">
        <v>0.203033921744211</v>
      </c>
    </row>
    <row r="5" spans="1:8" ht="14.25">
      <c r="A5" s="32">
        <v>4</v>
      </c>
      <c r="B5" s="33">
        <v>15</v>
      </c>
      <c r="C5" s="32">
        <v>14146</v>
      </c>
      <c r="D5" s="32">
        <v>83453.794699145306</v>
      </c>
      <c r="E5" s="32">
        <v>71371.234332478605</v>
      </c>
      <c r="F5" s="32">
        <v>12082.560366666699</v>
      </c>
      <c r="G5" s="32">
        <v>71371.234332478605</v>
      </c>
      <c r="H5" s="32">
        <v>0.144781437563443</v>
      </c>
    </row>
    <row r="6" spans="1:8" ht="14.25">
      <c r="A6" s="32">
        <v>5</v>
      </c>
      <c r="B6" s="33">
        <v>16</v>
      </c>
      <c r="C6" s="32">
        <v>2644</v>
      </c>
      <c r="D6" s="32">
        <v>159861.06070256399</v>
      </c>
      <c r="E6" s="32">
        <v>134852.72098205099</v>
      </c>
      <c r="F6" s="32">
        <v>25008.339720512799</v>
      </c>
      <c r="G6" s="32">
        <v>134852.72098205099</v>
      </c>
      <c r="H6" s="32">
        <v>0.15643796938794899</v>
      </c>
    </row>
    <row r="7" spans="1:8" ht="14.25">
      <c r="A7" s="32">
        <v>6</v>
      </c>
      <c r="B7" s="33">
        <v>17</v>
      </c>
      <c r="C7" s="32">
        <v>28645</v>
      </c>
      <c r="D7" s="32">
        <v>353414.28828546999</v>
      </c>
      <c r="E7" s="32">
        <v>287779.47544273501</v>
      </c>
      <c r="F7" s="32">
        <v>65634.812842735002</v>
      </c>
      <c r="G7" s="32">
        <v>287779.47544273501</v>
      </c>
      <c r="H7" s="32">
        <v>0.18571635335161801</v>
      </c>
    </row>
    <row r="8" spans="1:8" ht="14.25">
      <c r="A8" s="32">
        <v>7</v>
      </c>
      <c r="B8" s="33">
        <v>18</v>
      </c>
      <c r="C8" s="32">
        <v>37276</v>
      </c>
      <c r="D8" s="32">
        <v>132335.06626837599</v>
      </c>
      <c r="E8" s="32">
        <v>112137.842752137</v>
      </c>
      <c r="F8" s="32">
        <v>20197.223516239301</v>
      </c>
      <c r="G8" s="32">
        <v>112137.842752137</v>
      </c>
      <c r="H8" s="32">
        <v>0.152621856668581</v>
      </c>
    </row>
    <row r="9" spans="1:8" ht="14.25">
      <c r="A9" s="32">
        <v>8</v>
      </c>
      <c r="B9" s="33">
        <v>19</v>
      </c>
      <c r="C9" s="32">
        <v>31042</v>
      </c>
      <c r="D9" s="32">
        <v>120420.229919658</v>
      </c>
      <c r="E9" s="32">
        <v>111265.728795726</v>
      </c>
      <c r="F9" s="32">
        <v>9154.5011239316209</v>
      </c>
      <c r="G9" s="32">
        <v>111265.728795726</v>
      </c>
      <c r="H9" s="32">
        <v>7.6021289197332698E-2</v>
      </c>
    </row>
    <row r="10" spans="1:8" ht="14.25">
      <c r="A10" s="32">
        <v>9</v>
      </c>
      <c r="B10" s="33">
        <v>21</v>
      </c>
      <c r="C10" s="32">
        <v>240209</v>
      </c>
      <c r="D10" s="32">
        <v>952349.53520000004</v>
      </c>
      <c r="E10" s="32">
        <v>901658.1433</v>
      </c>
      <c r="F10" s="32">
        <v>50691.391900000002</v>
      </c>
      <c r="G10" s="32">
        <v>901658.1433</v>
      </c>
      <c r="H10" s="32">
        <v>5.3227717373069798E-2</v>
      </c>
    </row>
    <row r="11" spans="1:8" ht="14.25">
      <c r="A11" s="32">
        <v>10</v>
      </c>
      <c r="B11" s="33">
        <v>22</v>
      </c>
      <c r="C11" s="32">
        <v>59686</v>
      </c>
      <c r="D11" s="32">
        <v>805575.39716752095</v>
      </c>
      <c r="E11" s="32">
        <v>778934.08179572597</v>
      </c>
      <c r="F11" s="32">
        <v>26641.315371794899</v>
      </c>
      <c r="G11" s="32">
        <v>778934.08179572597</v>
      </c>
      <c r="H11" s="32">
        <v>3.3071163128204101E-2</v>
      </c>
    </row>
    <row r="12" spans="1:8" ht="14.25">
      <c r="A12" s="32">
        <v>11</v>
      </c>
      <c r="B12" s="33">
        <v>23</v>
      </c>
      <c r="C12" s="32">
        <v>333819.84399999998</v>
      </c>
      <c r="D12" s="32">
        <v>2458220.53211453</v>
      </c>
      <c r="E12" s="32">
        <v>2125984.69836239</v>
      </c>
      <c r="F12" s="32">
        <v>332235.83375213703</v>
      </c>
      <c r="G12" s="32">
        <v>2125984.69836239</v>
      </c>
      <c r="H12" s="32">
        <v>0.13515298135857301</v>
      </c>
    </row>
    <row r="13" spans="1:8" ht="14.25">
      <c r="A13" s="32">
        <v>12</v>
      </c>
      <c r="B13" s="33">
        <v>24</v>
      </c>
      <c r="C13" s="32">
        <v>44764.082000000002</v>
      </c>
      <c r="D13" s="32">
        <v>826088.68357863196</v>
      </c>
      <c r="E13" s="32">
        <v>748656.40083418798</v>
      </c>
      <c r="F13" s="32">
        <v>77432.282744444397</v>
      </c>
      <c r="G13" s="32">
        <v>748656.40083418798</v>
      </c>
      <c r="H13" s="32">
        <v>9.3733619989813E-2</v>
      </c>
    </row>
    <row r="14" spans="1:8" ht="14.25">
      <c r="A14" s="32">
        <v>13</v>
      </c>
      <c r="B14" s="33">
        <v>25</v>
      </c>
      <c r="C14" s="32">
        <v>86019</v>
      </c>
      <c r="D14" s="32">
        <v>915400.14760000003</v>
      </c>
      <c r="E14" s="32">
        <v>860874.08050000004</v>
      </c>
      <c r="F14" s="32">
        <v>54526.0671</v>
      </c>
      <c r="G14" s="32">
        <v>860874.08050000004</v>
      </c>
      <c r="H14" s="32">
        <v>5.95652810882287E-2</v>
      </c>
    </row>
    <row r="15" spans="1:8" ht="14.25">
      <c r="A15" s="32">
        <v>14</v>
      </c>
      <c r="B15" s="33">
        <v>26</v>
      </c>
      <c r="C15" s="32">
        <v>205361</v>
      </c>
      <c r="D15" s="32">
        <v>537797.68287691602</v>
      </c>
      <c r="E15" s="32">
        <v>480396.37388268701</v>
      </c>
      <c r="F15" s="32">
        <v>57401.308994228901</v>
      </c>
      <c r="G15" s="32">
        <v>480396.37388268701</v>
      </c>
      <c r="H15" s="32">
        <v>0.10673402065840799</v>
      </c>
    </row>
    <row r="16" spans="1:8" ht="14.25">
      <c r="A16" s="32">
        <v>15</v>
      </c>
      <c r="B16" s="33">
        <v>27</v>
      </c>
      <c r="C16" s="32">
        <v>214644.41500000001</v>
      </c>
      <c r="D16" s="32">
        <v>1387995.6132</v>
      </c>
      <c r="E16" s="32">
        <v>1194158.4445</v>
      </c>
      <c r="F16" s="32">
        <v>193837.16870000001</v>
      </c>
      <c r="G16" s="32">
        <v>1194158.4445</v>
      </c>
      <c r="H16" s="32">
        <v>0.139652580207449</v>
      </c>
    </row>
    <row r="17" spans="1:8" ht="14.25">
      <c r="A17" s="32">
        <v>16</v>
      </c>
      <c r="B17" s="33">
        <v>29</v>
      </c>
      <c r="C17" s="32">
        <v>255082</v>
      </c>
      <c r="D17" s="32">
        <v>2988680.4804059798</v>
      </c>
      <c r="E17" s="32">
        <v>2843695.29912308</v>
      </c>
      <c r="F17" s="32">
        <v>144985.18128290601</v>
      </c>
      <c r="G17" s="32">
        <v>2843695.29912308</v>
      </c>
      <c r="H17" s="32">
        <v>4.85114358103651E-2</v>
      </c>
    </row>
    <row r="18" spans="1:8" ht="14.25">
      <c r="A18" s="32">
        <v>17</v>
      </c>
      <c r="B18" s="33">
        <v>31</v>
      </c>
      <c r="C18" s="32">
        <v>49565.665000000001</v>
      </c>
      <c r="D18" s="32">
        <v>311902.26481197297</v>
      </c>
      <c r="E18" s="32">
        <v>259268.69830585099</v>
      </c>
      <c r="F18" s="32">
        <v>52633.566506122799</v>
      </c>
      <c r="G18" s="32">
        <v>259268.69830585099</v>
      </c>
      <c r="H18" s="32">
        <v>0.168750190184904</v>
      </c>
    </row>
    <row r="19" spans="1:8" ht="14.25">
      <c r="A19" s="32">
        <v>18</v>
      </c>
      <c r="B19" s="33">
        <v>32</v>
      </c>
      <c r="C19" s="32">
        <v>18925.566999999999</v>
      </c>
      <c r="D19" s="32">
        <v>272668.92066773301</v>
      </c>
      <c r="E19" s="32">
        <v>245307.78332796501</v>
      </c>
      <c r="F19" s="32">
        <v>27361.137339768298</v>
      </c>
      <c r="G19" s="32">
        <v>245307.78332796501</v>
      </c>
      <c r="H19" s="32">
        <v>0.10034563995326</v>
      </c>
    </row>
    <row r="20" spans="1:8" ht="14.25">
      <c r="A20" s="32">
        <v>19</v>
      </c>
      <c r="B20" s="33">
        <v>33</v>
      </c>
      <c r="C20" s="32">
        <v>53078.962</v>
      </c>
      <c r="D20" s="32">
        <v>633947.95061642805</v>
      </c>
      <c r="E20" s="32">
        <v>502524.75819076999</v>
      </c>
      <c r="F20" s="32">
        <v>131423.192425658</v>
      </c>
      <c r="G20" s="32">
        <v>502524.75819076999</v>
      </c>
      <c r="H20" s="32">
        <v>0.20730912103724999</v>
      </c>
    </row>
    <row r="21" spans="1:8" ht="14.25">
      <c r="A21" s="32">
        <v>20</v>
      </c>
      <c r="B21" s="33">
        <v>34</v>
      </c>
      <c r="C21" s="32">
        <v>63595.945</v>
      </c>
      <c r="D21" s="32">
        <v>358878.42572197301</v>
      </c>
      <c r="E21" s="32">
        <v>253250.365405474</v>
      </c>
      <c r="F21" s="32">
        <v>105628.060316499</v>
      </c>
      <c r="G21" s="32">
        <v>253250.365405474</v>
      </c>
      <c r="H21" s="32">
        <v>0.294328253653035</v>
      </c>
    </row>
    <row r="22" spans="1:8" ht="14.25">
      <c r="A22" s="32">
        <v>21</v>
      </c>
      <c r="B22" s="33">
        <v>35</v>
      </c>
      <c r="C22" s="32">
        <v>43222.02</v>
      </c>
      <c r="D22" s="32">
        <v>951990.26481061894</v>
      </c>
      <c r="E22" s="32">
        <v>864984.97538944799</v>
      </c>
      <c r="F22" s="32">
        <v>87005.289421171998</v>
      </c>
      <c r="G22" s="32">
        <v>864984.97538944799</v>
      </c>
      <c r="H22" s="32">
        <v>9.1393045325395203E-2</v>
      </c>
    </row>
    <row r="23" spans="1:8" ht="14.25">
      <c r="A23" s="32">
        <v>22</v>
      </c>
      <c r="B23" s="33">
        <v>36</v>
      </c>
      <c r="C23" s="32">
        <v>147276.21</v>
      </c>
      <c r="D23" s="32">
        <v>750858.96129114996</v>
      </c>
      <c r="E23" s="32">
        <v>617468.45760721795</v>
      </c>
      <c r="F23" s="32">
        <v>133390.50368393201</v>
      </c>
      <c r="G23" s="32">
        <v>617468.45760721795</v>
      </c>
      <c r="H23" s="32">
        <v>0.17765054498991201</v>
      </c>
    </row>
    <row r="24" spans="1:8" ht="14.25">
      <c r="A24" s="32">
        <v>23</v>
      </c>
      <c r="B24" s="33">
        <v>37</v>
      </c>
      <c r="C24" s="32">
        <v>115304.057</v>
      </c>
      <c r="D24" s="32">
        <v>1231672.97378407</v>
      </c>
      <c r="E24" s="32">
        <v>1009478.85748688</v>
      </c>
      <c r="F24" s="32">
        <v>222194.11629719299</v>
      </c>
      <c r="G24" s="32">
        <v>1009478.85748688</v>
      </c>
      <c r="H24" s="32">
        <v>0.18040025317316599</v>
      </c>
    </row>
    <row r="25" spans="1:8" ht="14.25">
      <c r="A25" s="32">
        <v>24</v>
      </c>
      <c r="B25" s="33">
        <v>38</v>
      </c>
      <c r="C25" s="32">
        <v>180777.98800000001</v>
      </c>
      <c r="D25" s="32">
        <v>826269.16778761102</v>
      </c>
      <c r="E25" s="32">
        <v>775691.04510885</v>
      </c>
      <c r="F25" s="32">
        <v>50578.122678761101</v>
      </c>
      <c r="G25" s="32">
        <v>775691.04510885</v>
      </c>
      <c r="H25" s="32">
        <v>6.1212646738577098E-2</v>
      </c>
    </row>
    <row r="26" spans="1:8" ht="14.25">
      <c r="A26" s="32">
        <v>25</v>
      </c>
      <c r="B26" s="33">
        <v>39</v>
      </c>
      <c r="C26" s="32">
        <v>116429.787</v>
      </c>
      <c r="D26" s="32">
        <v>186279.82123746301</v>
      </c>
      <c r="E26" s="32">
        <v>133654.684095615</v>
      </c>
      <c r="F26" s="32">
        <v>52625.137141848201</v>
      </c>
      <c r="G26" s="32">
        <v>133654.684095615</v>
      </c>
      <c r="H26" s="32">
        <v>0.28250583875514601</v>
      </c>
    </row>
    <row r="27" spans="1:8" ht="14.25">
      <c r="A27" s="32">
        <v>26</v>
      </c>
      <c r="B27" s="33">
        <v>40</v>
      </c>
      <c r="C27" s="32">
        <v>4.5839999999999996</v>
      </c>
      <c r="D27" s="32">
        <v>22.105899999999998</v>
      </c>
      <c r="E27" s="32">
        <v>13.913500000000001</v>
      </c>
      <c r="F27" s="32">
        <v>8.1923999999999992</v>
      </c>
      <c r="G27" s="32">
        <v>13.913500000000001</v>
      </c>
      <c r="H27" s="32">
        <v>0.370597894679701</v>
      </c>
    </row>
    <row r="28" spans="1:8" ht="14.25">
      <c r="A28" s="32">
        <v>27</v>
      </c>
      <c r="B28" s="33">
        <v>42</v>
      </c>
      <c r="C28" s="32">
        <v>7415.6390000000001</v>
      </c>
      <c r="D28" s="32">
        <v>106981.01089999999</v>
      </c>
      <c r="E28" s="32">
        <v>93281.075500000006</v>
      </c>
      <c r="F28" s="32">
        <v>13699.9354</v>
      </c>
      <c r="G28" s="32">
        <v>93281.075500000006</v>
      </c>
      <c r="H28" s="32">
        <v>0.128059505932375</v>
      </c>
    </row>
    <row r="29" spans="1:8" ht="14.25">
      <c r="A29" s="32">
        <v>28</v>
      </c>
      <c r="B29" s="33">
        <v>75</v>
      </c>
      <c r="C29" s="32">
        <v>621</v>
      </c>
      <c r="D29" s="32">
        <v>533302.56410256401</v>
      </c>
      <c r="E29" s="32">
        <v>505672.11111111101</v>
      </c>
      <c r="F29" s="32">
        <v>27630.452991452999</v>
      </c>
      <c r="G29" s="32">
        <v>505672.11111111101</v>
      </c>
      <c r="H29" s="32">
        <v>5.1810088402536002E-2</v>
      </c>
    </row>
    <row r="30" spans="1:8" ht="14.25">
      <c r="A30" s="32">
        <v>29</v>
      </c>
      <c r="B30" s="33">
        <v>76</v>
      </c>
      <c r="C30" s="32">
        <v>3016</v>
      </c>
      <c r="D30" s="32">
        <v>682946.05918803404</v>
      </c>
      <c r="E30" s="32">
        <v>641625.10265897401</v>
      </c>
      <c r="F30" s="32">
        <v>41320.956529059797</v>
      </c>
      <c r="G30" s="32">
        <v>641625.10265897401</v>
      </c>
      <c r="H30" s="32">
        <v>6.0503982669124698E-2</v>
      </c>
    </row>
    <row r="31" spans="1:8" ht="14.25">
      <c r="A31" s="32">
        <v>30</v>
      </c>
      <c r="B31" s="33">
        <v>99</v>
      </c>
      <c r="C31" s="32">
        <v>35</v>
      </c>
      <c r="D31" s="32">
        <v>23813.857121246499</v>
      </c>
      <c r="E31" s="32">
        <v>21302.844036003298</v>
      </c>
      <c r="F31" s="32">
        <v>2511.0130852431698</v>
      </c>
      <c r="G31" s="32">
        <v>21302.844036003298</v>
      </c>
      <c r="H31" s="32">
        <v>0.105443358984583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2014-03-16T04:50:14Z</dcterms:modified>
</cp:coreProperties>
</file>