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<sst xmlns="http://schemas.openxmlformats.org/spreadsheetml/2006/main" count="114" uniqueCount="71">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</sst>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18393882.237799998</v>
      </c>
      <c r="F3" s="25">
        <f>RA!I7</f>
        <v>2151042.8417000002</v>
      </c>
      <c r="G3" s="16">
        <f>E3-F3</f>
        <v>16242839.396099998</v>
      </c>
      <c r="H3" s="27">
        <f>RA!J7</f>
        <v>11.694338443026099</v>
      </c>
      <c r="I3" s="20">
        <f>SUM(I4:I39)</f>
        <v>18393886.84350061</v>
      </c>
      <c r="J3" s="21">
        <f>SUM(J4:J39)</f>
        <v>16242839.45573424</v>
      </c>
      <c r="K3" s="22">
        <f>E3-I3</f>
        <v>-4.6057006120681763</v>
      </c>
      <c r="L3" s="22">
        <f>G3-J3</f>
        <v>-5.9634242206811905E-2</v>
      </c>
    </row>
    <row r="4" spans="1:12">
      <c r="A4" s="59">
        <f>RA!A8</f>
        <v>41714</v>
      </c>
      <c r="B4" s="12">
        <v>12</v>
      </c>
      <c r="C4" s="56" t="s">
        <v>6</v>
      </c>
      <c r="D4" s="56"/>
      <c r="E4" s="15">
        <f>VLOOKUP(C4,RA!B8:D39,3,0)</f>
        <v>856727.23919999995</v>
      </c>
      <c r="F4" s="25">
        <f>VLOOKUP(C4,RA!B8:I43,8,0)</f>
        <v>77191.291400000002</v>
      </c>
      <c r="G4" s="16">
        <f t="shared" ref="G4:G39" si="0">E4-F4</f>
        <v>779535.94779999997</v>
      </c>
      <c r="H4" s="27">
        <f>RA!J8</f>
        <v>9.0100195100695295</v>
      </c>
      <c r="I4" s="20">
        <f>VLOOKUP(B4,RMS!B:D,3,FALSE)</f>
        <v>856727.93706153799</v>
      </c>
      <c r="J4" s="21">
        <f>VLOOKUP(B4,RMS!B:E,4,FALSE)</f>
        <v>779535.94942991505</v>
      </c>
      <c r="K4" s="22">
        <f t="shared" ref="K4:K39" si="1">E4-I4</f>
        <v>-0.69786153803579509</v>
      </c>
      <c r="L4" s="22">
        <f t="shared" ref="L4:L39" si="2">G4-J4</f>
        <v>-1.6299150884151459E-3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148370.7047</v>
      </c>
      <c r="F5" s="25">
        <f>VLOOKUP(C5,RA!B9:I44,8,0)</f>
        <v>30245.245999999999</v>
      </c>
      <c r="G5" s="16">
        <f t="shared" si="0"/>
        <v>118125.4587</v>
      </c>
      <c r="H5" s="27">
        <f>RA!J9</f>
        <v>20.384917670341199</v>
      </c>
      <c r="I5" s="20">
        <f>VLOOKUP(B5,RMS!B:D,3,FALSE)</f>
        <v>148370.73736930601</v>
      </c>
      <c r="J5" s="21">
        <f>VLOOKUP(B5,RMS!B:E,4,FALSE)</f>
        <v>118125.456679162</v>
      </c>
      <c r="K5" s="22">
        <f t="shared" si="1"/>
        <v>-3.2669306005118415E-2</v>
      </c>
      <c r="L5" s="22">
        <f t="shared" si="2"/>
        <v>2.0208380010444671E-3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217079.17</v>
      </c>
      <c r="F6" s="25">
        <f>VLOOKUP(C6,RA!B10:I45,8,0)</f>
        <v>46828.4306</v>
      </c>
      <c r="G6" s="16">
        <f t="shared" si="0"/>
        <v>170250.73940000002</v>
      </c>
      <c r="H6" s="27">
        <f>RA!J10</f>
        <v>21.572051616007201</v>
      </c>
      <c r="I6" s="20">
        <f>VLOOKUP(B6,RMS!B:D,3,FALSE)</f>
        <v>217081.694692308</v>
      </c>
      <c r="J6" s="21">
        <f>VLOOKUP(B6,RMS!B:E,4,FALSE)</f>
        <v>170250.739740171</v>
      </c>
      <c r="K6" s="22">
        <f t="shared" si="1"/>
        <v>-2.5246923079830594</v>
      </c>
      <c r="L6" s="22">
        <f t="shared" si="2"/>
        <v>-3.4017098369076848E-4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74635.755900000004</v>
      </c>
      <c r="F7" s="25">
        <f>VLOOKUP(C7,RA!B11:I46,8,0)</f>
        <v>12220.345799999999</v>
      </c>
      <c r="G7" s="16">
        <f t="shared" si="0"/>
        <v>62415.410100000008</v>
      </c>
      <c r="H7" s="27">
        <f>RA!J11</f>
        <v>16.373312834632902</v>
      </c>
      <c r="I7" s="20">
        <f>VLOOKUP(B7,RMS!B:D,3,FALSE)</f>
        <v>74635.792501709395</v>
      </c>
      <c r="J7" s="21">
        <f>VLOOKUP(B7,RMS!B:E,4,FALSE)</f>
        <v>62415.410169230803</v>
      </c>
      <c r="K7" s="22">
        <f t="shared" si="1"/>
        <v>-3.6601709391106851E-2</v>
      </c>
      <c r="L7" s="22">
        <f t="shared" si="2"/>
        <v>-6.9230794906616211E-5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129528.26790000001</v>
      </c>
      <c r="F8" s="25">
        <f>VLOOKUP(C8,RA!B12:I47,8,0)</f>
        <v>20934.294399999999</v>
      </c>
      <c r="G8" s="16">
        <f t="shared" si="0"/>
        <v>108593.97350000001</v>
      </c>
      <c r="H8" s="27">
        <f>RA!J12</f>
        <v>16.161950390753301</v>
      </c>
      <c r="I8" s="20">
        <f>VLOOKUP(B8,RMS!B:D,3,FALSE)</f>
        <v>129528.274661538</v>
      </c>
      <c r="J8" s="21">
        <f>VLOOKUP(B8,RMS!B:E,4,FALSE)</f>
        <v>108593.97265811999</v>
      </c>
      <c r="K8" s="22">
        <f t="shared" si="1"/>
        <v>-6.7615379957715049E-3</v>
      </c>
      <c r="L8" s="22">
        <f t="shared" si="2"/>
        <v>8.4188001346774399E-4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330196.29369999998</v>
      </c>
      <c r="F9" s="25">
        <f>VLOOKUP(C9,RA!B13:I48,8,0)</f>
        <v>70215.2117</v>
      </c>
      <c r="G9" s="16">
        <f t="shared" si="0"/>
        <v>259981.08199999999</v>
      </c>
      <c r="H9" s="27">
        <f>RA!J13</f>
        <v>21.264688017302198</v>
      </c>
      <c r="I9" s="20">
        <f>VLOOKUP(B9,RMS!B:D,3,FALSE)</f>
        <v>330196.46279401699</v>
      </c>
      <c r="J9" s="21">
        <f>VLOOKUP(B9,RMS!B:E,4,FALSE)</f>
        <v>259981.08220341901</v>
      </c>
      <c r="K9" s="22">
        <f t="shared" si="1"/>
        <v>-0.1690940170083195</v>
      </c>
      <c r="L9" s="22">
        <f t="shared" si="2"/>
        <v>-2.0341901108622551E-4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140784.54029999999</v>
      </c>
      <c r="F10" s="25">
        <f>VLOOKUP(C10,RA!B14:I49,8,0)</f>
        <v>23074.872500000001</v>
      </c>
      <c r="G10" s="16">
        <f t="shared" si="0"/>
        <v>117709.6678</v>
      </c>
      <c r="H10" s="27">
        <f>RA!J14</f>
        <v>16.390203392239901</v>
      </c>
      <c r="I10" s="20">
        <f>VLOOKUP(B10,RMS!B:D,3,FALSE)</f>
        <v>140784.53403333301</v>
      </c>
      <c r="J10" s="21">
        <f>VLOOKUP(B10,RMS!B:E,4,FALSE)</f>
        <v>117709.668528205</v>
      </c>
      <c r="K10" s="22">
        <f t="shared" si="1"/>
        <v>6.2666669837199152E-3</v>
      </c>
      <c r="L10" s="22">
        <f t="shared" si="2"/>
        <v>-7.2820500645320863E-4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116154.22689999999</v>
      </c>
      <c r="F11" s="25">
        <f>VLOOKUP(C11,RA!B15:I50,8,0)</f>
        <v>11715.835300000001</v>
      </c>
      <c r="G11" s="16">
        <f t="shared" si="0"/>
        <v>104438.39159999999</v>
      </c>
      <c r="H11" s="27">
        <f>RA!J15</f>
        <v>10.086447659013301</v>
      </c>
      <c r="I11" s="20">
        <f>VLOOKUP(B11,RMS!B:D,3,FALSE)</f>
        <v>116154.266174359</v>
      </c>
      <c r="J11" s="21">
        <f>VLOOKUP(B11,RMS!B:E,4,FALSE)</f>
        <v>104438.390253846</v>
      </c>
      <c r="K11" s="22">
        <f t="shared" si="1"/>
        <v>-3.9274359005503356E-2</v>
      </c>
      <c r="L11" s="22">
        <f t="shared" si="2"/>
        <v>1.3461539929267019E-3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1023970.911</v>
      </c>
      <c r="F12" s="25">
        <f>VLOOKUP(C12,RA!B16:I51,8,0)</f>
        <v>59695.714899999999</v>
      </c>
      <c r="G12" s="16">
        <f t="shared" si="0"/>
        <v>964275.19609999994</v>
      </c>
      <c r="H12" s="27">
        <f>RA!J16</f>
        <v>5.8298252673703201</v>
      </c>
      <c r="I12" s="20">
        <f>VLOOKUP(B12,RMS!B:D,3,FALSE)</f>
        <v>1023970.6792</v>
      </c>
      <c r="J12" s="21">
        <f>VLOOKUP(B12,RMS!B:E,4,FALSE)</f>
        <v>964275.19609999994</v>
      </c>
      <c r="K12" s="22">
        <f t="shared" si="1"/>
        <v>0.23179999995045364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641305.0943</v>
      </c>
      <c r="F13" s="25">
        <f>VLOOKUP(C13,RA!B17:I52,8,0)</f>
        <v>38846.028700000003</v>
      </c>
      <c r="G13" s="16">
        <f t="shared" si="0"/>
        <v>602459.06559999997</v>
      </c>
      <c r="H13" s="27">
        <f>RA!J17</f>
        <v>6.0573397974331398</v>
      </c>
      <c r="I13" s="20">
        <f>VLOOKUP(B13,RMS!B:D,3,FALSE)</f>
        <v>641305.15183418803</v>
      </c>
      <c r="J13" s="21">
        <f>VLOOKUP(B13,RMS!B:E,4,FALSE)</f>
        <v>602459.06611623894</v>
      </c>
      <c r="K13" s="22">
        <f t="shared" si="1"/>
        <v>-5.7534188032150269E-2</v>
      </c>
      <c r="L13" s="22">
        <f t="shared" si="2"/>
        <v>-5.1623897161334753E-4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2293559.75</v>
      </c>
      <c r="F14" s="25">
        <f>VLOOKUP(C14,RA!B18:I53,8,0)</f>
        <v>317200.18530000001</v>
      </c>
      <c r="G14" s="16">
        <f t="shared" si="0"/>
        <v>1976359.5647</v>
      </c>
      <c r="H14" s="27">
        <f>RA!J18</f>
        <v>13.830038014052199</v>
      </c>
      <c r="I14" s="20">
        <f>VLOOKUP(B14,RMS!B:D,3,FALSE)</f>
        <v>2293559.9915897399</v>
      </c>
      <c r="J14" s="21">
        <f>VLOOKUP(B14,RMS!B:E,4,FALSE)</f>
        <v>1976359.5593153799</v>
      </c>
      <c r="K14" s="22">
        <f t="shared" si="1"/>
        <v>-0.2415897399187088</v>
      </c>
      <c r="L14" s="22">
        <f t="shared" si="2"/>
        <v>5.3846200462430716E-3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725581.08860000002</v>
      </c>
      <c r="F15" s="25">
        <f>VLOOKUP(C15,RA!B19:I54,8,0)</f>
        <v>72139.559899999993</v>
      </c>
      <c r="G15" s="16">
        <f t="shared" si="0"/>
        <v>653441.52870000002</v>
      </c>
      <c r="H15" s="27">
        <f>RA!J19</f>
        <v>9.9423153433053795</v>
      </c>
      <c r="I15" s="20">
        <f>VLOOKUP(B15,RMS!B:D,3,FALSE)</f>
        <v>725581.185492308</v>
      </c>
      <c r="J15" s="21">
        <f>VLOOKUP(B15,RMS!B:E,4,FALSE)</f>
        <v>653441.52882307698</v>
      </c>
      <c r="K15" s="22">
        <f t="shared" si="1"/>
        <v>-9.6892307978123426E-2</v>
      </c>
      <c r="L15" s="22">
        <f t="shared" si="2"/>
        <v>-1.2307695578783751E-4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899050.4645</v>
      </c>
      <c r="F16" s="25">
        <f>VLOOKUP(C16,RA!B20:I55,8,0)</f>
        <v>52245.549200000001</v>
      </c>
      <c r="G16" s="16">
        <f t="shared" si="0"/>
        <v>846804.91529999999</v>
      </c>
      <c r="H16" s="27">
        <f>RA!J20</f>
        <v>5.8111920590637798</v>
      </c>
      <c r="I16" s="20">
        <f>VLOOKUP(B16,RMS!B:D,3,FALSE)</f>
        <v>899050.50419999997</v>
      </c>
      <c r="J16" s="21">
        <f>VLOOKUP(B16,RMS!B:E,4,FALSE)</f>
        <v>846804.91529999999</v>
      </c>
      <c r="K16" s="22">
        <f t="shared" si="1"/>
        <v>-3.9699999964796007E-2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450703.47379999998</v>
      </c>
      <c r="F17" s="25">
        <f>VLOOKUP(C17,RA!B21:I56,8,0)</f>
        <v>48903.86</v>
      </c>
      <c r="G17" s="16">
        <f t="shared" si="0"/>
        <v>401799.61379999999</v>
      </c>
      <c r="H17" s="27">
        <f>RA!J21</f>
        <v>10.850562030880001</v>
      </c>
      <c r="I17" s="20">
        <f>VLOOKUP(B17,RMS!B:D,3,FALSE)</f>
        <v>450702.96764182003</v>
      </c>
      <c r="J17" s="21">
        <f>VLOOKUP(B17,RMS!B:E,4,FALSE)</f>
        <v>401799.61355636502</v>
      </c>
      <c r="K17" s="22">
        <f t="shared" si="1"/>
        <v>0.50615817995276302</v>
      </c>
      <c r="L17" s="22">
        <f t="shared" si="2"/>
        <v>2.4363497504964471E-4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1324524.3319999999</v>
      </c>
      <c r="F18" s="25">
        <f>VLOOKUP(C18,RA!B22:I57,8,0)</f>
        <v>182969.12590000001</v>
      </c>
      <c r="G18" s="16">
        <f t="shared" si="0"/>
        <v>1141555.2060999998</v>
      </c>
      <c r="H18" s="27">
        <f>RA!J22</f>
        <v>13.81394976895</v>
      </c>
      <c r="I18" s="20">
        <f>VLOOKUP(B18,RMS!B:D,3,FALSE)</f>
        <v>1324524.6547999999</v>
      </c>
      <c r="J18" s="21">
        <f>VLOOKUP(B18,RMS!B:E,4,FALSE)</f>
        <v>1141555.2053</v>
      </c>
      <c r="K18" s="22">
        <f t="shared" si="1"/>
        <v>-0.3227999999653548</v>
      </c>
      <c r="L18" s="22">
        <f t="shared" si="2"/>
        <v>7.9999980516731739E-4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2830862.1392000001</v>
      </c>
      <c r="F19" s="25">
        <f>VLOOKUP(C19,RA!B23:I58,8,0)</f>
        <v>194626.70629999999</v>
      </c>
      <c r="G19" s="16">
        <f t="shared" si="0"/>
        <v>2636235.4328999999</v>
      </c>
      <c r="H19" s="27">
        <f>RA!J23</f>
        <v>6.8751743013173101</v>
      </c>
      <c r="I19" s="20">
        <f>VLOOKUP(B19,RMS!B:D,3,FALSE)</f>
        <v>2830863.38210171</v>
      </c>
      <c r="J19" s="21">
        <f>VLOOKUP(B19,RMS!B:E,4,FALSE)</f>
        <v>2636235.4787085499</v>
      </c>
      <c r="K19" s="22">
        <f t="shared" si="1"/>
        <v>-1.2429017098620534</v>
      </c>
      <c r="L19" s="22">
        <f t="shared" si="2"/>
        <v>-4.5808549970388412E-2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284771.63179999997</v>
      </c>
      <c r="F20" s="25">
        <f>VLOOKUP(C20,RA!B24:I59,8,0)</f>
        <v>46978.897299999997</v>
      </c>
      <c r="G20" s="16">
        <f t="shared" si="0"/>
        <v>237792.73449999996</v>
      </c>
      <c r="H20" s="27">
        <f>RA!J24</f>
        <v>16.4970425611053</v>
      </c>
      <c r="I20" s="20">
        <f>VLOOKUP(B20,RMS!B:D,3,FALSE)</f>
        <v>284771.61916817899</v>
      </c>
      <c r="J20" s="21">
        <f>VLOOKUP(B20,RMS!B:E,4,FALSE)</f>
        <v>237792.73901040701</v>
      </c>
      <c r="K20" s="22">
        <f t="shared" si="1"/>
        <v>1.2631820980459452E-2</v>
      </c>
      <c r="L20" s="22">
        <f t="shared" si="2"/>
        <v>-4.5104070450179279E-3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243917.9895</v>
      </c>
      <c r="F21" s="25">
        <f>VLOOKUP(C21,RA!B25:I60,8,0)</f>
        <v>22154.502499999999</v>
      </c>
      <c r="G21" s="16">
        <f t="shared" si="0"/>
        <v>221763.48699999999</v>
      </c>
      <c r="H21" s="27">
        <f>RA!J25</f>
        <v>9.0827669354826295</v>
      </c>
      <c r="I21" s="20">
        <f>VLOOKUP(B21,RMS!B:D,3,FALSE)</f>
        <v>243917.99162315999</v>
      </c>
      <c r="J21" s="21">
        <f>VLOOKUP(B21,RMS!B:E,4,FALSE)</f>
        <v>221763.49045158</v>
      </c>
      <c r="K21" s="22">
        <f t="shared" si="1"/>
        <v>-2.1231599966995418E-3</v>
      </c>
      <c r="L21" s="22">
        <f t="shared" si="2"/>
        <v>-3.4515800070948899E-3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582892.92370000004</v>
      </c>
      <c r="F22" s="25">
        <f>VLOOKUP(C22,RA!B26:I61,8,0)</f>
        <v>122256.2261</v>
      </c>
      <c r="G22" s="16">
        <f t="shared" si="0"/>
        <v>460636.69760000007</v>
      </c>
      <c r="H22" s="27">
        <f>RA!J26</f>
        <v>20.974045339916</v>
      </c>
      <c r="I22" s="20">
        <f>VLOOKUP(B22,RMS!B:D,3,FALSE)</f>
        <v>582892.93496689398</v>
      </c>
      <c r="J22" s="21">
        <f>VLOOKUP(B22,RMS!B:E,4,FALSE)</f>
        <v>460636.70684850798</v>
      </c>
      <c r="K22" s="22">
        <f t="shared" si="1"/>
        <v>-1.126689394004643E-2</v>
      </c>
      <c r="L22" s="22">
        <f t="shared" si="2"/>
        <v>-9.2485079076141119E-3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337374.97100000002</v>
      </c>
      <c r="F23" s="25">
        <f>VLOOKUP(C23,RA!B27:I62,8,0)</f>
        <v>100943.9194</v>
      </c>
      <c r="G23" s="16">
        <f t="shared" si="0"/>
        <v>236431.05160000001</v>
      </c>
      <c r="H23" s="27">
        <f>RA!J27</f>
        <v>29.920393650067201</v>
      </c>
      <c r="I23" s="20">
        <f>VLOOKUP(B23,RMS!B:D,3,FALSE)</f>
        <v>337374.92143119301</v>
      </c>
      <c r="J23" s="21">
        <f>VLOOKUP(B23,RMS!B:E,4,FALSE)</f>
        <v>236431.05545410301</v>
      </c>
      <c r="K23" s="22">
        <f t="shared" si="1"/>
        <v>4.9568807007744908E-2</v>
      </c>
      <c r="L23" s="22">
        <f t="shared" si="2"/>
        <v>-3.8541030080523342E-3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878829.32319999998</v>
      </c>
      <c r="F24" s="25">
        <f>VLOOKUP(C24,RA!B28:I63,8,0)</f>
        <v>82735.082800000004</v>
      </c>
      <c r="G24" s="16">
        <f t="shared" si="0"/>
        <v>796094.24040000001</v>
      </c>
      <c r="H24" s="27">
        <f>RA!J28</f>
        <v>9.4142378520944607</v>
      </c>
      <c r="I24" s="20">
        <f>VLOOKUP(B24,RMS!B:D,3,FALSE)</f>
        <v>878829.32330177003</v>
      </c>
      <c r="J24" s="21">
        <f>VLOOKUP(B24,RMS!B:E,4,FALSE)</f>
        <v>796094.23983966501</v>
      </c>
      <c r="K24" s="22">
        <f t="shared" si="1"/>
        <v>-1.0177004151046276E-4</v>
      </c>
      <c r="L24" s="22">
        <f t="shared" si="2"/>
        <v>5.6033500004559755E-4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699554.52309999999</v>
      </c>
      <c r="F25" s="25">
        <f>VLOOKUP(C25,RA!B29:I64,8,0)</f>
        <v>122788.474</v>
      </c>
      <c r="G25" s="16">
        <f t="shared" si="0"/>
        <v>576766.04909999995</v>
      </c>
      <c r="H25" s="27">
        <f>RA!J29</f>
        <v>17.552380828856101</v>
      </c>
      <c r="I25" s="20">
        <f>VLOOKUP(B25,RMS!B:D,3,FALSE)</f>
        <v>699554.52406106202</v>
      </c>
      <c r="J25" s="21">
        <f>VLOOKUP(B25,RMS!B:E,4,FALSE)</f>
        <v>576766.03994447598</v>
      </c>
      <c r="K25" s="22">
        <f t="shared" si="1"/>
        <v>-9.6106203272938728E-4</v>
      </c>
      <c r="L25" s="22">
        <f t="shared" si="2"/>
        <v>9.1555239632725716E-3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1157475.4095000001</v>
      </c>
      <c r="F26" s="25">
        <f>VLOOKUP(C26,RA!B30:I65,8,0)</f>
        <v>209546.6851</v>
      </c>
      <c r="G26" s="16">
        <f t="shared" si="0"/>
        <v>947928.72440000006</v>
      </c>
      <c r="H26" s="27">
        <f>RA!J30</f>
        <v>18.103769927217598</v>
      </c>
      <c r="I26" s="20">
        <f>VLOOKUP(B26,RMS!B:D,3,FALSE)</f>
        <v>1157475.39151062</v>
      </c>
      <c r="J26" s="21">
        <f>VLOOKUP(B26,RMS!B:E,4,FALSE)</f>
        <v>947928.71796028502</v>
      </c>
      <c r="K26" s="22">
        <f t="shared" si="1"/>
        <v>1.7989380052313209E-2</v>
      </c>
      <c r="L26" s="22">
        <f t="shared" si="2"/>
        <v>6.4397150417789817E-3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761246.64769999997</v>
      </c>
      <c r="F27" s="25">
        <f>VLOOKUP(C27,RA!B31:I66,8,0)</f>
        <v>53672.261100000003</v>
      </c>
      <c r="G27" s="16">
        <f t="shared" si="0"/>
        <v>707574.38659999997</v>
      </c>
      <c r="H27" s="27">
        <f>RA!J31</f>
        <v>7.0505743785096699</v>
      </c>
      <c r="I27" s="20">
        <f>VLOOKUP(B27,RMS!B:D,3,FALSE)</f>
        <v>761246.63337522105</v>
      </c>
      <c r="J27" s="21">
        <f>VLOOKUP(B27,RMS!B:E,4,FALSE)</f>
        <v>707574.43291769898</v>
      </c>
      <c r="K27" s="22">
        <f t="shared" si="1"/>
        <v>1.4324778923764825E-2</v>
      </c>
      <c r="L27" s="22">
        <f t="shared" si="2"/>
        <v>-4.6317699016071856E-2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177975.95910000001</v>
      </c>
      <c r="F28" s="25">
        <f>VLOOKUP(C28,RA!B32:I67,8,0)</f>
        <v>50261.199699999997</v>
      </c>
      <c r="G28" s="16">
        <f t="shared" si="0"/>
        <v>127714.75940000001</v>
      </c>
      <c r="H28" s="27">
        <f>RA!J32</f>
        <v>28.240443234110899</v>
      </c>
      <c r="I28" s="20">
        <f>VLOOKUP(B28,RMS!B:D,3,FALSE)</f>
        <v>177975.89030685299</v>
      </c>
      <c r="J28" s="21">
        <f>VLOOKUP(B28,RMS!B:E,4,FALSE)</f>
        <v>127714.732888913</v>
      </c>
      <c r="K28" s="22">
        <f t="shared" si="1"/>
        <v>6.8793147016549483E-2</v>
      </c>
      <c r="L28" s="22">
        <f t="shared" si="2"/>
        <v>2.6511087009566836E-2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-33.639499999999998</v>
      </c>
      <c r="F29" s="25">
        <f>VLOOKUP(C29,RA!B33:I68,8,0)</f>
        <v>-7.4824000000000002</v>
      </c>
      <c r="G29" s="16">
        <f t="shared" si="0"/>
        <v>-26.1571</v>
      </c>
      <c r="H29" s="27">
        <f>RA!J33</f>
        <v>22.242898972933599</v>
      </c>
      <c r="I29" s="20">
        <f>VLOOKUP(B29,RMS!B:D,3,FALSE)</f>
        <v>-33.639499999999998</v>
      </c>
      <c r="J29" s="21">
        <f>VLOOKUP(B29,RMS!B:E,4,FALSE)</f>
        <v>-26.1571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96142.050700000007</v>
      </c>
      <c r="F31" s="25">
        <f>VLOOKUP(C31,RA!B35:I70,8,0)</f>
        <v>12339.9969</v>
      </c>
      <c r="G31" s="16">
        <f t="shared" si="0"/>
        <v>83802.053800000009</v>
      </c>
      <c r="H31" s="27">
        <f>RA!J35</f>
        <v>12.835171301375199</v>
      </c>
      <c r="I31" s="20">
        <f>VLOOKUP(B31,RMS!B:D,3,FALSE)</f>
        <v>96142.050399999993</v>
      </c>
      <c r="J31" s="21">
        <f>VLOOKUP(B31,RMS!B:E,4,FALSE)</f>
        <v>83802.046799999996</v>
      </c>
      <c r="K31" s="22">
        <f t="shared" si="1"/>
        <v>3.0000001424923539E-4</v>
      </c>
      <c r="L31" s="22">
        <f t="shared" si="2"/>
        <v>7.0000000123400241E-3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346978.63250000001</v>
      </c>
      <c r="F35" s="25">
        <f>VLOOKUP(C35,RA!B8:I74,8,0)</f>
        <v>22426.278600000001</v>
      </c>
      <c r="G35" s="16">
        <f t="shared" si="0"/>
        <v>324552.35389999999</v>
      </c>
      <c r="H35" s="27">
        <f>RA!J39</f>
        <v>6.46330249168874</v>
      </c>
      <c r="I35" s="20">
        <f>VLOOKUP(B35,RMS!B:D,3,FALSE)</f>
        <v>346978.63247863197</v>
      </c>
      <c r="J35" s="21">
        <f>VLOOKUP(B35,RMS!B:E,4,FALSE)</f>
        <v>324552.35683760699</v>
      </c>
      <c r="K35" s="22">
        <f t="shared" si="1"/>
        <v>2.1368032321333885E-5</v>
      </c>
      <c r="L35" s="22">
        <f t="shared" si="2"/>
        <v>-2.9376070015132427E-3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548085.75049999997</v>
      </c>
      <c r="F36" s="25">
        <f>VLOOKUP(C36,RA!B8:I75,8,0)</f>
        <v>37377.157399999996</v>
      </c>
      <c r="G36" s="16">
        <f t="shared" si="0"/>
        <v>510708.59309999994</v>
      </c>
      <c r="H36" s="27">
        <f>RA!J40</f>
        <v>6.8195820391064901</v>
      </c>
      <c r="I36" s="20">
        <f>VLOOKUP(B36,RMS!B:D,3,FALSE)</f>
        <v>548085.740659829</v>
      </c>
      <c r="J36" s="21">
        <f>VLOOKUP(B36,RMS!B:E,4,FALSE)</f>
        <v>510708.59370940202</v>
      </c>
      <c r="K36" s="22">
        <f t="shared" si="1"/>
        <v>9.8401709692552686E-3</v>
      </c>
      <c r="L36" s="22">
        <f t="shared" si="2"/>
        <v>-6.0940207913517952E-4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75636.612999999998</v>
      </c>
      <c r="F39" s="25">
        <f>VLOOKUP(C39,RA!B8:I78,8,0)</f>
        <v>8517.3852999999999</v>
      </c>
      <c r="G39" s="16">
        <f t="shared" si="0"/>
        <v>67119.227700000003</v>
      </c>
      <c r="H39" s="27">
        <f>RA!J43</f>
        <v>11.2609290159516</v>
      </c>
      <c r="I39" s="20">
        <f>VLOOKUP(B39,RMS!B:D,3,FALSE)</f>
        <v>75636.613569321504</v>
      </c>
      <c r="J39" s="21">
        <f>VLOOKUP(B39,RMS!B:E,4,FALSE)</f>
        <v>67119.227289917602</v>
      </c>
      <c r="K39" s="22">
        <f t="shared" si="1"/>
        <v>-5.6932150619104505E-4</v>
      </c>
      <c r="L39" s="22">
        <f t="shared" si="2"/>
        <v>4.1008240077644587E-4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18393882.237799998</v>
      </c>
      <c r="E7" s="44">
        <v>22175942</v>
      </c>
      <c r="F7" s="45">
        <v>82.945212599311404</v>
      </c>
      <c r="G7" s="44">
        <v>16158926.1556</v>
      </c>
      <c r="H7" s="45">
        <v>13.8310928627238</v>
      </c>
      <c r="I7" s="44">
        <v>2151042.8417000002</v>
      </c>
      <c r="J7" s="45">
        <v>11.694338443026099</v>
      </c>
      <c r="K7" s="44">
        <v>2168856.0906000002</v>
      </c>
      <c r="L7" s="45">
        <v>13.4220310787692</v>
      </c>
      <c r="M7" s="45">
        <v>-8.2132000261350008E-3</v>
      </c>
      <c r="N7" s="44">
        <v>312505025.16509998</v>
      </c>
      <c r="O7" s="44">
        <v>1927707083.0945001</v>
      </c>
      <c r="P7" s="44">
        <v>1125577</v>
      </c>
      <c r="Q7" s="44">
        <v>1175521</v>
      </c>
      <c r="R7" s="45">
        <v>-4.2486693134363396</v>
      </c>
      <c r="S7" s="44">
        <v>16.341736049866</v>
      </c>
      <c r="T7" s="44">
        <v>16.972929148182001</v>
      </c>
      <c r="U7" s="46">
        <v>-3.8624604900601098</v>
      </c>
    </row>
    <row r="8" spans="1:23" ht="12" thickBot="1">
      <c r="A8" s="68">
        <v>41714</v>
      </c>
      <c r="B8" s="71" t="s">
        <v>6</v>
      </c>
      <c r="C8" s="72"/>
      <c r="D8" s="47">
        <v>856727.23919999995</v>
      </c>
      <c r="E8" s="47">
        <v>794165</v>
      </c>
      <c r="F8" s="48">
        <v>107.87773815265101</v>
      </c>
      <c r="G8" s="47">
        <v>605782.1054</v>
      </c>
      <c r="H8" s="48">
        <v>41.424982937437598</v>
      </c>
      <c r="I8" s="47">
        <v>77191.291400000002</v>
      </c>
      <c r="J8" s="48">
        <v>9.0100195100695295</v>
      </c>
      <c r="K8" s="47">
        <v>130397.8236</v>
      </c>
      <c r="L8" s="48">
        <v>21.525532437756301</v>
      </c>
      <c r="M8" s="48">
        <v>-0.40803236381623198</v>
      </c>
      <c r="N8" s="47">
        <v>13190121.2751</v>
      </c>
      <c r="O8" s="47">
        <v>80496188.652700007</v>
      </c>
      <c r="P8" s="47">
        <v>50077</v>
      </c>
      <c r="Q8" s="47">
        <v>54174</v>
      </c>
      <c r="R8" s="48">
        <v>-7.5626684387344403</v>
      </c>
      <c r="S8" s="47">
        <v>17.1081981588354</v>
      </c>
      <c r="T8" s="47">
        <v>17.453671165134601</v>
      </c>
      <c r="U8" s="49">
        <v>-2.01934185641143</v>
      </c>
    </row>
    <row r="9" spans="1:23" ht="12" thickBot="1">
      <c r="A9" s="69"/>
      <c r="B9" s="71" t="s">
        <v>7</v>
      </c>
      <c r="C9" s="72"/>
      <c r="D9" s="47">
        <v>148370.7047</v>
      </c>
      <c r="E9" s="47">
        <v>347645</v>
      </c>
      <c r="F9" s="48">
        <v>42.6787972500683</v>
      </c>
      <c r="G9" s="47">
        <v>142460.27069999999</v>
      </c>
      <c r="H9" s="48">
        <v>4.1488296849066604</v>
      </c>
      <c r="I9" s="47">
        <v>30245.245999999999</v>
      </c>
      <c r="J9" s="48">
        <v>20.384917670341199</v>
      </c>
      <c r="K9" s="47">
        <v>30279.428899999999</v>
      </c>
      <c r="L9" s="48">
        <v>21.254647875662101</v>
      </c>
      <c r="M9" s="48">
        <v>-1.1289149512330001E-3</v>
      </c>
      <c r="N9" s="47">
        <v>2194184.06</v>
      </c>
      <c r="O9" s="47">
        <v>13455329.137800001</v>
      </c>
      <c r="P9" s="47">
        <v>9994</v>
      </c>
      <c r="Q9" s="47">
        <v>11126</v>
      </c>
      <c r="R9" s="48">
        <v>-10.1743663490922</v>
      </c>
      <c r="S9" s="47">
        <v>14.845978056834101</v>
      </c>
      <c r="T9" s="47">
        <v>15.5088486607945</v>
      </c>
      <c r="U9" s="49">
        <v>-4.4649843979480499</v>
      </c>
    </row>
    <row r="10" spans="1:23" ht="12" thickBot="1">
      <c r="A10" s="69"/>
      <c r="B10" s="71" t="s">
        <v>8</v>
      </c>
      <c r="C10" s="72"/>
      <c r="D10" s="47">
        <v>217079.17</v>
      </c>
      <c r="E10" s="47">
        <v>186560</v>
      </c>
      <c r="F10" s="48">
        <v>116.358903301887</v>
      </c>
      <c r="G10" s="47">
        <v>169007.6876</v>
      </c>
      <c r="H10" s="48">
        <v>28.443370288441301</v>
      </c>
      <c r="I10" s="47">
        <v>46828.4306</v>
      </c>
      <c r="J10" s="48">
        <v>21.572051616007201</v>
      </c>
      <c r="K10" s="47">
        <v>48091.617400000003</v>
      </c>
      <c r="L10" s="48">
        <v>28.4552839476871</v>
      </c>
      <c r="M10" s="48">
        <v>-2.6266257370665999E-2</v>
      </c>
      <c r="N10" s="47">
        <v>2609774.4692000002</v>
      </c>
      <c r="O10" s="47">
        <v>19034275.300700001</v>
      </c>
      <c r="P10" s="47">
        <v>115742</v>
      </c>
      <c r="Q10" s="47">
        <v>117225</v>
      </c>
      <c r="R10" s="48">
        <v>-1.26508850501172</v>
      </c>
      <c r="S10" s="47">
        <v>1.8755436228853799</v>
      </c>
      <c r="T10" s="47">
        <v>2.0543625608871801</v>
      </c>
      <c r="U10" s="49">
        <v>-9.5342457418666005</v>
      </c>
    </row>
    <row r="11" spans="1:23" ht="12" thickBot="1">
      <c r="A11" s="69"/>
      <c r="B11" s="71" t="s">
        <v>9</v>
      </c>
      <c r="C11" s="72"/>
      <c r="D11" s="47">
        <v>74635.755900000004</v>
      </c>
      <c r="E11" s="47">
        <v>66877</v>
      </c>
      <c r="F11" s="48">
        <v>111.601531019633</v>
      </c>
      <c r="G11" s="47">
        <v>47580.902999999998</v>
      </c>
      <c r="H11" s="48">
        <v>56.860738645502401</v>
      </c>
      <c r="I11" s="47">
        <v>12220.345799999999</v>
      </c>
      <c r="J11" s="48">
        <v>16.373312834632902</v>
      </c>
      <c r="K11" s="47">
        <v>9972.6435999999994</v>
      </c>
      <c r="L11" s="48">
        <v>20.9593407674503</v>
      </c>
      <c r="M11" s="48">
        <v>0.225386797137722</v>
      </c>
      <c r="N11" s="47">
        <v>1280947.7953999999</v>
      </c>
      <c r="O11" s="47">
        <v>8491294.8881000001</v>
      </c>
      <c r="P11" s="47">
        <v>8009</v>
      </c>
      <c r="Q11" s="47">
        <v>8606</v>
      </c>
      <c r="R11" s="48">
        <v>-6.9370206832442403</v>
      </c>
      <c r="S11" s="47">
        <v>9.3189856286677504</v>
      </c>
      <c r="T11" s="47">
        <v>9.6971592958401107</v>
      </c>
      <c r="U11" s="49">
        <v>-4.0580990489887299</v>
      </c>
    </row>
    <row r="12" spans="1:23" ht="12" thickBot="1">
      <c r="A12" s="69"/>
      <c r="B12" s="71" t="s">
        <v>10</v>
      </c>
      <c r="C12" s="72"/>
      <c r="D12" s="47">
        <v>129528.26790000001</v>
      </c>
      <c r="E12" s="47">
        <v>163380</v>
      </c>
      <c r="F12" s="48">
        <v>79.280369629085598</v>
      </c>
      <c r="G12" s="47">
        <v>148903.74299999999</v>
      </c>
      <c r="H12" s="48">
        <v>-13.0120806298335</v>
      </c>
      <c r="I12" s="47">
        <v>20934.294399999999</v>
      </c>
      <c r="J12" s="48">
        <v>16.161950390753301</v>
      </c>
      <c r="K12" s="47">
        <v>17352.923900000002</v>
      </c>
      <c r="L12" s="48">
        <v>11.653786231552299</v>
      </c>
      <c r="M12" s="48">
        <v>0.20638426818664199</v>
      </c>
      <c r="N12" s="47">
        <v>4107951.1359000001</v>
      </c>
      <c r="O12" s="47">
        <v>23638286.142099999</v>
      </c>
      <c r="P12" s="47">
        <v>1434</v>
      </c>
      <c r="Q12" s="47">
        <v>1724</v>
      </c>
      <c r="R12" s="48">
        <v>-16.821345707656601</v>
      </c>
      <c r="S12" s="47">
        <v>90.326546652719699</v>
      </c>
      <c r="T12" s="47">
        <v>92.726829698375894</v>
      </c>
      <c r="U12" s="49">
        <v>-2.6573395470155599</v>
      </c>
    </row>
    <row r="13" spans="1:23" ht="12" thickBot="1">
      <c r="A13" s="69"/>
      <c r="B13" s="71" t="s">
        <v>11</v>
      </c>
      <c r="C13" s="72"/>
      <c r="D13" s="47">
        <v>330196.29369999998</v>
      </c>
      <c r="E13" s="47">
        <v>420395</v>
      </c>
      <c r="F13" s="48">
        <v>78.544296126262196</v>
      </c>
      <c r="G13" s="47">
        <v>263055.02909999999</v>
      </c>
      <c r="H13" s="48">
        <v>25.523657475666901</v>
      </c>
      <c r="I13" s="47">
        <v>70215.2117</v>
      </c>
      <c r="J13" s="48">
        <v>21.264688017302198</v>
      </c>
      <c r="K13" s="47">
        <v>63586.424200000001</v>
      </c>
      <c r="L13" s="48">
        <v>24.1722898883745</v>
      </c>
      <c r="M13" s="48">
        <v>0.104248471012465</v>
      </c>
      <c r="N13" s="47">
        <v>8907053.3100000005</v>
      </c>
      <c r="O13" s="47">
        <v>39986339.428800002</v>
      </c>
      <c r="P13" s="47">
        <v>15812</v>
      </c>
      <c r="Q13" s="47">
        <v>16255</v>
      </c>
      <c r="R13" s="48">
        <v>-2.7253152876038098</v>
      </c>
      <c r="S13" s="47">
        <v>20.8826393688338</v>
      </c>
      <c r="T13" s="47">
        <v>21.7418701015072</v>
      </c>
      <c r="U13" s="49">
        <v>-4.1145696073063904</v>
      </c>
    </row>
    <row r="14" spans="1:23" ht="12" thickBot="1">
      <c r="A14" s="69"/>
      <c r="B14" s="71" t="s">
        <v>12</v>
      </c>
      <c r="C14" s="72"/>
      <c r="D14" s="47">
        <v>140784.54029999999</v>
      </c>
      <c r="E14" s="47">
        <v>190156</v>
      </c>
      <c r="F14" s="48">
        <v>74.036338742926901</v>
      </c>
      <c r="G14" s="47">
        <v>148405.2035</v>
      </c>
      <c r="H14" s="48">
        <v>-5.1350377347112497</v>
      </c>
      <c r="I14" s="47">
        <v>23074.872500000001</v>
      </c>
      <c r="J14" s="48">
        <v>16.390203392239901</v>
      </c>
      <c r="K14" s="47">
        <v>27112.209299999999</v>
      </c>
      <c r="L14" s="48">
        <v>18.2690422307194</v>
      </c>
      <c r="M14" s="48">
        <v>-0.148912128677024</v>
      </c>
      <c r="N14" s="47">
        <v>2263547.2974999999</v>
      </c>
      <c r="O14" s="47">
        <v>16456285.603800001</v>
      </c>
      <c r="P14" s="47">
        <v>2569</v>
      </c>
      <c r="Q14" s="47">
        <v>2642</v>
      </c>
      <c r="R14" s="48">
        <v>-2.7630582891748698</v>
      </c>
      <c r="S14" s="47">
        <v>54.801300233553903</v>
      </c>
      <c r="T14" s="47">
        <v>50.088972937168798</v>
      </c>
      <c r="U14" s="49">
        <v>8.5989333762190991</v>
      </c>
    </row>
    <row r="15" spans="1:23" ht="12" thickBot="1">
      <c r="A15" s="69"/>
      <c r="B15" s="71" t="s">
        <v>13</v>
      </c>
      <c r="C15" s="72"/>
      <c r="D15" s="47">
        <v>116154.22689999999</v>
      </c>
      <c r="E15" s="47">
        <v>94643</v>
      </c>
      <c r="F15" s="48">
        <v>122.728809209345</v>
      </c>
      <c r="G15" s="47">
        <v>78441.349499999997</v>
      </c>
      <c r="H15" s="48">
        <v>48.077802893995297</v>
      </c>
      <c r="I15" s="47">
        <v>11715.835300000001</v>
      </c>
      <c r="J15" s="48">
        <v>10.086447659013301</v>
      </c>
      <c r="K15" s="47">
        <v>17785.346699999998</v>
      </c>
      <c r="L15" s="48">
        <v>22.6734328429676</v>
      </c>
      <c r="M15" s="48">
        <v>-0.34126472215467102</v>
      </c>
      <c r="N15" s="47">
        <v>2176459.3605999998</v>
      </c>
      <c r="O15" s="47">
        <v>12037388.744200001</v>
      </c>
      <c r="P15" s="47">
        <v>4110</v>
      </c>
      <c r="Q15" s="47">
        <v>4096</v>
      </c>
      <c r="R15" s="48">
        <v>0.341796875</v>
      </c>
      <c r="S15" s="47">
        <v>28.261369075425801</v>
      </c>
      <c r="T15" s="47">
        <v>29.399461474609399</v>
      </c>
      <c r="U15" s="49">
        <v>-4.0270250041537796</v>
      </c>
    </row>
    <row r="16" spans="1:23" ht="12" thickBot="1">
      <c r="A16" s="69"/>
      <c r="B16" s="71" t="s">
        <v>14</v>
      </c>
      <c r="C16" s="72"/>
      <c r="D16" s="47">
        <v>1023970.911</v>
      </c>
      <c r="E16" s="47">
        <v>968623</v>
      </c>
      <c r="F16" s="48">
        <v>105.71408184608499</v>
      </c>
      <c r="G16" s="47">
        <v>816888.42050000001</v>
      </c>
      <c r="H16" s="48">
        <v>25.350156190639801</v>
      </c>
      <c r="I16" s="47">
        <v>59695.714899999999</v>
      </c>
      <c r="J16" s="48">
        <v>5.8298252673703201</v>
      </c>
      <c r="K16" s="47">
        <v>59451.483899999999</v>
      </c>
      <c r="L16" s="48">
        <v>7.27779735984151</v>
      </c>
      <c r="M16" s="48">
        <v>4.1080723974999999E-3</v>
      </c>
      <c r="N16" s="47">
        <v>13670591.2849</v>
      </c>
      <c r="O16" s="47">
        <v>93697992.238800004</v>
      </c>
      <c r="P16" s="47">
        <v>65514</v>
      </c>
      <c r="Q16" s="47">
        <v>63095</v>
      </c>
      <c r="R16" s="48">
        <v>3.8339012600047599</v>
      </c>
      <c r="S16" s="47">
        <v>15.629802958146399</v>
      </c>
      <c r="T16" s="47">
        <v>15.093901935177101</v>
      </c>
      <c r="U16" s="49">
        <v>3.4287125973646502</v>
      </c>
    </row>
    <row r="17" spans="1:21" ht="12" thickBot="1">
      <c r="A17" s="69"/>
      <c r="B17" s="71" t="s">
        <v>15</v>
      </c>
      <c r="C17" s="72"/>
      <c r="D17" s="47">
        <v>641305.0943</v>
      </c>
      <c r="E17" s="47">
        <v>1122052</v>
      </c>
      <c r="F17" s="48">
        <v>57.154667903091799</v>
      </c>
      <c r="G17" s="47">
        <v>668187.89780000004</v>
      </c>
      <c r="H17" s="48">
        <v>-4.0232401078366298</v>
      </c>
      <c r="I17" s="47">
        <v>38846.028700000003</v>
      </c>
      <c r="J17" s="48">
        <v>6.0573397974331398</v>
      </c>
      <c r="K17" s="47">
        <v>52541.022400000002</v>
      </c>
      <c r="L17" s="48">
        <v>7.8632107185704303</v>
      </c>
      <c r="M17" s="48">
        <v>-0.26065335378780102</v>
      </c>
      <c r="N17" s="47">
        <v>10925781.8125</v>
      </c>
      <c r="O17" s="47">
        <v>115082443.3045</v>
      </c>
      <c r="P17" s="47">
        <v>15594</v>
      </c>
      <c r="Q17" s="47">
        <v>15949</v>
      </c>
      <c r="R17" s="48">
        <v>-2.2258448805567701</v>
      </c>
      <c r="S17" s="47">
        <v>41.125118269847398</v>
      </c>
      <c r="T17" s="47">
        <v>50.509456981628901</v>
      </c>
      <c r="U17" s="49">
        <v>-22.818995073047802</v>
      </c>
    </row>
    <row r="18" spans="1:21" ht="12" thickBot="1">
      <c r="A18" s="69"/>
      <c r="B18" s="71" t="s">
        <v>16</v>
      </c>
      <c r="C18" s="72"/>
      <c r="D18" s="47">
        <v>2293559.75</v>
      </c>
      <c r="E18" s="47">
        <v>2437383</v>
      </c>
      <c r="F18" s="48">
        <v>94.099275739594503</v>
      </c>
      <c r="G18" s="47">
        <v>1958034.7150999999</v>
      </c>
      <c r="H18" s="48">
        <v>17.1358062404355</v>
      </c>
      <c r="I18" s="47">
        <v>317200.18530000001</v>
      </c>
      <c r="J18" s="48">
        <v>13.830038014052199</v>
      </c>
      <c r="K18" s="47">
        <v>330701.43969999999</v>
      </c>
      <c r="L18" s="48">
        <v>16.889457431458801</v>
      </c>
      <c r="M18" s="48">
        <v>-4.0826113161914E-2</v>
      </c>
      <c r="N18" s="47">
        <v>34692910.436499998</v>
      </c>
      <c r="O18" s="47">
        <v>276506990.59109998</v>
      </c>
      <c r="P18" s="47">
        <v>120926</v>
      </c>
      <c r="Q18" s="47">
        <v>125852</v>
      </c>
      <c r="R18" s="48">
        <v>-3.9141213488859901</v>
      </c>
      <c r="S18" s="47">
        <v>18.9666386881233</v>
      </c>
      <c r="T18" s="47">
        <v>19.532627453675701</v>
      </c>
      <c r="U18" s="49">
        <v>-2.9841279462282801</v>
      </c>
    </row>
    <row r="19" spans="1:21" ht="12" thickBot="1">
      <c r="A19" s="69"/>
      <c r="B19" s="71" t="s">
        <v>17</v>
      </c>
      <c r="C19" s="72"/>
      <c r="D19" s="47">
        <v>725581.08860000002</v>
      </c>
      <c r="E19" s="47">
        <v>815878</v>
      </c>
      <c r="F19" s="48">
        <v>88.932547341636905</v>
      </c>
      <c r="G19" s="47">
        <v>689333.02760000003</v>
      </c>
      <c r="H19" s="48">
        <v>5.2584251078469801</v>
      </c>
      <c r="I19" s="47">
        <v>72139.559899999993</v>
      </c>
      <c r="J19" s="48">
        <v>9.9423153433053795</v>
      </c>
      <c r="K19" s="47">
        <v>76038.065000000002</v>
      </c>
      <c r="L19" s="48">
        <v>11.0306719619595</v>
      </c>
      <c r="M19" s="48">
        <v>-5.1270440666789999E-2</v>
      </c>
      <c r="N19" s="47">
        <v>12827278.3565</v>
      </c>
      <c r="O19" s="47">
        <v>82150928.247700006</v>
      </c>
      <c r="P19" s="47">
        <v>22766</v>
      </c>
      <c r="Q19" s="47">
        <v>23927</v>
      </c>
      <c r="R19" s="48">
        <v>-4.8522589543193897</v>
      </c>
      <c r="S19" s="47">
        <v>31.871259272599499</v>
      </c>
      <c r="T19" s="47">
        <v>34.525372056672403</v>
      </c>
      <c r="U19" s="49">
        <v>-8.3276056379569798</v>
      </c>
    </row>
    <row r="20" spans="1:21" ht="12" thickBot="1">
      <c r="A20" s="69"/>
      <c r="B20" s="71" t="s">
        <v>18</v>
      </c>
      <c r="C20" s="72"/>
      <c r="D20" s="47">
        <v>899050.4645</v>
      </c>
      <c r="E20" s="47">
        <v>925719</v>
      </c>
      <c r="F20" s="48">
        <v>97.119154354615205</v>
      </c>
      <c r="G20" s="47">
        <v>752198.17390000005</v>
      </c>
      <c r="H20" s="48">
        <v>19.5230852314623</v>
      </c>
      <c r="I20" s="47">
        <v>52245.549200000001</v>
      </c>
      <c r="J20" s="48">
        <v>5.8111920590637798</v>
      </c>
      <c r="K20" s="47">
        <v>72860.963300000003</v>
      </c>
      <c r="L20" s="48">
        <v>9.6864052357678805</v>
      </c>
      <c r="M20" s="48">
        <v>-0.28294182736944401</v>
      </c>
      <c r="N20" s="47">
        <v>15904462.021500001</v>
      </c>
      <c r="O20" s="47">
        <v>113829561.5554</v>
      </c>
      <c r="P20" s="47">
        <v>40524</v>
      </c>
      <c r="Q20" s="47">
        <v>41967</v>
      </c>
      <c r="R20" s="48">
        <v>-3.43841589820574</v>
      </c>
      <c r="S20" s="47">
        <v>22.185629861316801</v>
      </c>
      <c r="T20" s="47">
        <v>21.812379174113001</v>
      </c>
      <c r="U20" s="49">
        <v>1.6823984242816701</v>
      </c>
    </row>
    <row r="21" spans="1:21" ht="12" thickBot="1">
      <c r="A21" s="69"/>
      <c r="B21" s="71" t="s">
        <v>19</v>
      </c>
      <c r="C21" s="72"/>
      <c r="D21" s="47">
        <v>450703.47379999998</v>
      </c>
      <c r="E21" s="47">
        <v>456420</v>
      </c>
      <c r="F21" s="48">
        <v>98.747529424652697</v>
      </c>
      <c r="G21" s="47">
        <v>381386.96149999998</v>
      </c>
      <c r="H21" s="48">
        <v>18.174851082317399</v>
      </c>
      <c r="I21" s="47">
        <v>48903.86</v>
      </c>
      <c r="J21" s="48">
        <v>10.850562030880001</v>
      </c>
      <c r="K21" s="47">
        <v>55164.858999999997</v>
      </c>
      <c r="L21" s="48">
        <v>14.4642750195329</v>
      </c>
      <c r="M21" s="48">
        <v>-0.113496147973477</v>
      </c>
      <c r="N21" s="47">
        <v>7721262.6701999996</v>
      </c>
      <c r="O21" s="47">
        <v>47996602.223399997</v>
      </c>
      <c r="P21" s="47">
        <v>42746</v>
      </c>
      <c r="Q21" s="47">
        <v>48950</v>
      </c>
      <c r="R21" s="48">
        <v>-12.6741573033708</v>
      </c>
      <c r="S21" s="47">
        <v>10.5437578674028</v>
      </c>
      <c r="T21" s="47">
        <v>10.986684543411601</v>
      </c>
      <c r="U21" s="49">
        <v>-4.2008426367434204</v>
      </c>
    </row>
    <row r="22" spans="1:21" ht="12" thickBot="1">
      <c r="A22" s="69"/>
      <c r="B22" s="71" t="s">
        <v>20</v>
      </c>
      <c r="C22" s="72"/>
      <c r="D22" s="47">
        <v>1324524.3319999999</v>
      </c>
      <c r="E22" s="47">
        <v>1204263</v>
      </c>
      <c r="F22" s="48">
        <v>109.986301331188</v>
      </c>
      <c r="G22" s="47">
        <v>979265.63939999999</v>
      </c>
      <c r="H22" s="48">
        <v>35.256898507287701</v>
      </c>
      <c r="I22" s="47">
        <v>182969.12590000001</v>
      </c>
      <c r="J22" s="48">
        <v>13.81394976895</v>
      </c>
      <c r="K22" s="47">
        <v>135282.23680000001</v>
      </c>
      <c r="L22" s="48">
        <v>13.814661860584399</v>
      </c>
      <c r="M22" s="48">
        <v>0.35249926544679999</v>
      </c>
      <c r="N22" s="47">
        <v>19068119.660999998</v>
      </c>
      <c r="O22" s="47">
        <v>124617890.6584</v>
      </c>
      <c r="P22" s="47">
        <v>83981</v>
      </c>
      <c r="Q22" s="47">
        <v>87616</v>
      </c>
      <c r="R22" s="48">
        <v>-4.1487856099342597</v>
      </c>
      <c r="S22" s="47">
        <v>15.7717142210738</v>
      </c>
      <c r="T22" s="47">
        <v>15.8418013912984</v>
      </c>
      <c r="U22" s="49">
        <v>-0.44438524083153402</v>
      </c>
    </row>
    <row r="23" spans="1:21" ht="12" thickBot="1">
      <c r="A23" s="69"/>
      <c r="B23" s="71" t="s">
        <v>21</v>
      </c>
      <c r="C23" s="72"/>
      <c r="D23" s="47">
        <v>2830862.1392000001</v>
      </c>
      <c r="E23" s="47">
        <v>2860014</v>
      </c>
      <c r="F23" s="48">
        <v>98.980709157367798</v>
      </c>
      <c r="G23" s="47">
        <v>2263507.9874999998</v>
      </c>
      <c r="H23" s="48">
        <v>25.0652595366642</v>
      </c>
      <c r="I23" s="47">
        <v>194626.70629999999</v>
      </c>
      <c r="J23" s="48">
        <v>6.8751743013173101</v>
      </c>
      <c r="K23" s="47">
        <v>324625.26299999998</v>
      </c>
      <c r="L23" s="48">
        <v>14.341688423134</v>
      </c>
      <c r="M23" s="48">
        <v>-0.400457301131243</v>
      </c>
      <c r="N23" s="47">
        <v>61932616.459399998</v>
      </c>
      <c r="O23" s="47">
        <v>250911945.10420001</v>
      </c>
      <c r="P23" s="47">
        <v>103957</v>
      </c>
      <c r="Q23" s="47">
        <v>103527</v>
      </c>
      <c r="R23" s="48">
        <v>0.41535058487158799</v>
      </c>
      <c r="S23" s="47">
        <v>27.231087268774601</v>
      </c>
      <c r="T23" s="47">
        <v>28.868596683956799</v>
      </c>
      <c r="U23" s="49">
        <v>-6.0133824221552601</v>
      </c>
    </row>
    <row r="24" spans="1:21" ht="12" thickBot="1">
      <c r="A24" s="69"/>
      <c r="B24" s="71" t="s">
        <v>22</v>
      </c>
      <c r="C24" s="72"/>
      <c r="D24" s="47">
        <v>284771.63179999997</v>
      </c>
      <c r="E24" s="47">
        <v>318546</v>
      </c>
      <c r="F24" s="48">
        <v>89.397334074199605</v>
      </c>
      <c r="G24" s="47">
        <v>263184.79239999998</v>
      </c>
      <c r="H24" s="48">
        <v>8.2021606199765902</v>
      </c>
      <c r="I24" s="47">
        <v>46978.897299999997</v>
      </c>
      <c r="J24" s="48">
        <v>16.4970425611053</v>
      </c>
      <c r="K24" s="47">
        <v>39094.879399999998</v>
      </c>
      <c r="L24" s="48">
        <v>14.854535873251301</v>
      </c>
      <c r="M24" s="48">
        <v>0.201663696652815</v>
      </c>
      <c r="N24" s="47">
        <v>4567235.8948999997</v>
      </c>
      <c r="O24" s="47">
        <v>31160845.459399998</v>
      </c>
      <c r="P24" s="47">
        <v>33105</v>
      </c>
      <c r="Q24" s="47">
        <v>35508</v>
      </c>
      <c r="R24" s="48">
        <v>-6.76748901655965</v>
      </c>
      <c r="S24" s="47">
        <v>8.6020731551125191</v>
      </c>
      <c r="T24" s="47">
        <v>8.7839999943674698</v>
      </c>
      <c r="U24" s="49">
        <v>-2.11491853154982</v>
      </c>
    </row>
    <row r="25" spans="1:21" ht="12" thickBot="1">
      <c r="A25" s="69"/>
      <c r="B25" s="71" t="s">
        <v>23</v>
      </c>
      <c r="C25" s="72"/>
      <c r="D25" s="47">
        <v>243917.9895</v>
      </c>
      <c r="E25" s="47">
        <v>233913</v>
      </c>
      <c r="F25" s="48">
        <v>104.277226789447</v>
      </c>
      <c r="G25" s="47">
        <v>186902.7298</v>
      </c>
      <c r="H25" s="48">
        <v>30.505311378282499</v>
      </c>
      <c r="I25" s="47">
        <v>22154.502499999999</v>
      </c>
      <c r="J25" s="48">
        <v>9.0827669354826295</v>
      </c>
      <c r="K25" s="47">
        <v>22557.946800000002</v>
      </c>
      <c r="L25" s="48">
        <v>12.069351166854901</v>
      </c>
      <c r="M25" s="48">
        <v>-1.7884797033034999E-2</v>
      </c>
      <c r="N25" s="47">
        <v>3896349.0737999999</v>
      </c>
      <c r="O25" s="47">
        <v>34191582.149099998</v>
      </c>
      <c r="P25" s="47">
        <v>18265</v>
      </c>
      <c r="Q25" s="47">
        <v>20727</v>
      </c>
      <c r="R25" s="48">
        <v>-11.8782264678921</v>
      </c>
      <c r="S25" s="47">
        <v>13.3543930741856</v>
      </c>
      <c r="T25" s="47">
        <v>13.1552523327061</v>
      </c>
      <c r="U25" s="49">
        <v>1.4912002393011199</v>
      </c>
    </row>
    <row r="26" spans="1:21" ht="12" thickBot="1">
      <c r="A26" s="69"/>
      <c r="B26" s="71" t="s">
        <v>24</v>
      </c>
      <c r="C26" s="72"/>
      <c r="D26" s="47">
        <v>582892.92370000004</v>
      </c>
      <c r="E26" s="47">
        <v>578741</v>
      </c>
      <c r="F26" s="48">
        <v>100.717406179967</v>
      </c>
      <c r="G26" s="47">
        <v>490247.80119999999</v>
      </c>
      <c r="H26" s="48">
        <v>18.897611019004799</v>
      </c>
      <c r="I26" s="47">
        <v>122256.2261</v>
      </c>
      <c r="J26" s="48">
        <v>20.974045339916</v>
      </c>
      <c r="K26" s="47">
        <v>98736.560299999997</v>
      </c>
      <c r="L26" s="48">
        <v>20.14013322616</v>
      </c>
      <c r="M26" s="48">
        <v>0.23820625033460899</v>
      </c>
      <c r="N26" s="47">
        <v>8924157.5820000004</v>
      </c>
      <c r="O26" s="47">
        <v>62112090.440499999</v>
      </c>
      <c r="P26" s="47">
        <v>44653</v>
      </c>
      <c r="Q26" s="47">
        <v>48481</v>
      </c>
      <c r="R26" s="48">
        <v>-7.8958767352158601</v>
      </c>
      <c r="S26" s="47">
        <v>13.053835659418199</v>
      </c>
      <c r="T26" s="47">
        <v>13.0762142447557</v>
      </c>
      <c r="U26" s="49">
        <v>-0.17143302490830201</v>
      </c>
    </row>
    <row r="27" spans="1:21" ht="12" thickBot="1">
      <c r="A27" s="69"/>
      <c r="B27" s="71" t="s">
        <v>25</v>
      </c>
      <c r="C27" s="72"/>
      <c r="D27" s="47">
        <v>337374.97100000002</v>
      </c>
      <c r="E27" s="47">
        <v>371984</v>
      </c>
      <c r="F27" s="48">
        <v>90.696097412792</v>
      </c>
      <c r="G27" s="47">
        <v>282411.27630000003</v>
      </c>
      <c r="H27" s="48">
        <v>19.4622875616387</v>
      </c>
      <c r="I27" s="47">
        <v>100943.9194</v>
      </c>
      <c r="J27" s="48">
        <v>29.920393650067201</v>
      </c>
      <c r="K27" s="47">
        <v>83119.884399999995</v>
      </c>
      <c r="L27" s="48">
        <v>29.432211591899499</v>
      </c>
      <c r="M27" s="48">
        <v>0.21443767792343099</v>
      </c>
      <c r="N27" s="47">
        <v>4973854.4950999999</v>
      </c>
      <c r="O27" s="47">
        <v>23695901.355300002</v>
      </c>
      <c r="P27" s="47">
        <v>47193</v>
      </c>
      <c r="Q27" s="47">
        <v>48902</v>
      </c>
      <c r="R27" s="48">
        <v>-3.49474459122326</v>
      </c>
      <c r="S27" s="47">
        <v>7.1488350179052</v>
      </c>
      <c r="T27" s="47">
        <v>7.3387275592000298</v>
      </c>
      <c r="U27" s="49">
        <v>-2.6562725369829399</v>
      </c>
    </row>
    <row r="28" spans="1:21" ht="12" thickBot="1">
      <c r="A28" s="69"/>
      <c r="B28" s="71" t="s">
        <v>26</v>
      </c>
      <c r="C28" s="72"/>
      <c r="D28" s="47">
        <v>878829.32319999998</v>
      </c>
      <c r="E28" s="47">
        <v>1015885</v>
      </c>
      <c r="F28" s="48">
        <v>86.508740969696404</v>
      </c>
      <c r="G28" s="47">
        <v>806601.34180000005</v>
      </c>
      <c r="H28" s="48">
        <v>8.9546071469230402</v>
      </c>
      <c r="I28" s="47">
        <v>82735.082800000004</v>
      </c>
      <c r="J28" s="48">
        <v>9.4142378520944607</v>
      </c>
      <c r="K28" s="47">
        <v>61956.042000000001</v>
      </c>
      <c r="L28" s="48">
        <v>7.68112310125096</v>
      </c>
      <c r="M28" s="48">
        <v>0.33538360633172798</v>
      </c>
      <c r="N28" s="47">
        <v>13383605.099300001</v>
      </c>
      <c r="O28" s="47">
        <v>84821058.508399993</v>
      </c>
      <c r="P28" s="47">
        <v>46487</v>
      </c>
      <c r="Q28" s="47">
        <v>50463</v>
      </c>
      <c r="R28" s="48">
        <v>-7.8790400887779102</v>
      </c>
      <c r="S28" s="47">
        <v>18.904840561877499</v>
      </c>
      <c r="T28" s="47">
        <v>18.8651143431821</v>
      </c>
      <c r="U28" s="49">
        <v>0.21013781399189099</v>
      </c>
    </row>
    <row r="29" spans="1:21" ht="12" thickBot="1">
      <c r="A29" s="69"/>
      <c r="B29" s="71" t="s">
        <v>27</v>
      </c>
      <c r="C29" s="72"/>
      <c r="D29" s="47">
        <v>699554.52309999999</v>
      </c>
      <c r="E29" s="47">
        <v>713515</v>
      </c>
      <c r="F29" s="48">
        <v>98.043422086431306</v>
      </c>
      <c r="G29" s="47">
        <v>585446.45129999996</v>
      </c>
      <c r="H29" s="48">
        <v>19.490778626571199</v>
      </c>
      <c r="I29" s="47">
        <v>122788.474</v>
      </c>
      <c r="J29" s="48">
        <v>17.552380828856101</v>
      </c>
      <c r="K29" s="47">
        <v>109689.0344</v>
      </c>
      <c r="L29" s="48">
        <v>18.735963666093198</v>
      </c>
      <c r="M29" s="48">
        <v>0.119423419776225</v>
      </c>
      <c r="N29" s="47">
        <v>11000989.4276</v>
      </c>
      <c r="O29" s="47">
        <v>56227455.974100001</v>
      </c>
      <c r="P29" s="47">
        <v>90063</v>
      </c>
      <c r="Q29" s="47">
        <v>96143</v>
      </c>
      <c r="R29" s="48">
        <v>-6.32391333742446</v>
      </c>
      <c r="S29" s="47">
        <v>7.7673908608418598</v>
      </c>
      <c r="T29" s="47">
        <v>7.8098141403950398</v>
      </c>
      <c r="U29" s="49">
        <v>-0.54617155635944103</v>
      </c>
    </row>
    <row r="30" spans="1:21" ht="12" thickBot="1">
      <c r="A30" s="69"/>
      <c r="B30" s="71" t="s">
        <v>28</v>
      </c>
      <c r="C30" s="72"/>
      <c r="D30" s="47">
        <v>1157475.4095000001</v>
      </c>
      <c r="E30" s="47">
        <v>1400717</v>
      </c>
      <c r="F30" s="48">
        <v>82.634494298277204</v>
      </c>
      <c r="G30" s="47">
        <v>1093197.7503</v>
      </c>
      <c r="H30" s="48">
        <v>5.8797833404212696</v>
      </c>
      <c r="I30" s="47">
        <v>209546.6851</v>
      </c>
      <c r="J30" s="48">
        <v>18.103769927217598</v>
      </c>
      <c r="K30" s="47">
        <v>184264.61569999999</v>
      </c>
      <c r="L30" s="48">
        <v>16.855561187299699</v>
      </c>
      <c r="M30" s="48">
        <v>0.13720523229029299</v>
      </c>
      <c r="N30" s="47">
        <v>17356478.004999999</v>
      </c>
      <c r="O30" s="47">
        <v>96616216.694900006</v>
      </c>
      <c r="P30" s="47">
        <v>70576</v>
      </c>
      <c r="Q30" s="47">
        <v>73233</v>
      </c>
      <c r="R30" s="48">
        <v>-3.6281457812734699</v>
      </c>
      <c r="S30" s="47">
        <v>16.400411039163501</v>
      </c>
      <c r="T30" s="47">
        <v>16.8185516911775</v>
      </c>
      <c r="U30" s="49">
        <v>-2.54957422113094</v>
      </c>
    </row>
    <row r="31" spans="1:21" ht="12" thickBot="1">
      <c r="A31" s="69"/>
      <c r="B31" s="71" t="s">
        <v>29</v>
      </c>
      <c r="C31" s="72"/>
      <c r="D31" s="47">
        <v>761246.64769999997</v>
      </c>
      <c r="E31" s="47">
        <v>1330074</v>
      </c>
      <c r="F31" s="48">
        <v>57.2334056375811</v>
      </c>
      <c r="G31" s="47">
        <v>1078672.1302</v>
      </c>
      <c r="H31" s="48">
        <v>-29.427429671437299</v>
      </c>
      <c r="I31" s="47">
        <v>53672.261100000003</v>
      </c>
      <c r="J31" s="48">
        <v>7.0505743785096699</v>
      </c>
      <c r="K31" s="47">
        <v>-10283.7989</v>
      </c>
      <c r="L31" s="48">
        <v>-0.95337578603177997</v>
      </c>
      <c r="M31" s="48">
        <v>-6.2191083880490901</v>
      </c>
      <c r="N31" s="47">
        <v>17134187.594999999</v>
      </c>
      <c r="O31" s="47">
        <v>99499010.865400001</v>
      </c>
      <c r="P31" s="47">
        <v>27667</v>
      </c>
      <c r="Q31" s="47">
        <v>29411</v>
      </c>
      <c r="R31" s="48">
        <v>-5.9297541736085204</v>
      </c>
      <c r="S31" s="47">
        <v>27.5146075721979</v>
      </c>
      <c r="T31" s="47">
        <v>28.0938831559621</v>
      </c>
      <c r="U31" s="49">
        <v>-2.1053383452557499</v>
      </c>
    </row>
    <row r="32" spans="1:21" ht="12" thickBot="1">
      <c r="A32" s="69"/>
      <c r="B32" s="71" t="s">
        <v>30</v>
      </c>
      <c r="C32" s="72"/>
      <c r="D32" s="47">
        <v>177975.95910000001</v>
      </c>
      <c r="E32" s="47">
        <v>189009</v>
      </c>
      <c r="F32" s="48">
        <v>94.162690189356098</v>
      </c>
      <c r="G32" s="47">
        <v>146085.45819999999</v>
      </c>
      <c r="H32" s="48">
        <v>21.830031060545402</v>
      </c>
      <c r="I32" s="47">
        <v>50261.199699999997</v>
      </c>
      <c r="J32" s="48">
        <v>28.240443234110899</v>
      </c>
      <c r="K32" s="47">
        <v>37017.609900000003</v>
      </c>
      <c r="L32" s="48">
        <v>25.3396952414802</v>
      </c>
      <c r="M32" s="48">
        <v>0.35776458382311699</v>
      </c>
      <c r="N32" s="47">
        <v>2727764.4075000002</v>
      </c>
      <c r="O32" s="47">
        <v>14107582.6105</v>
      </c>
      <c r="P32" s="47">
        <v>33635</v>
      </c>
      <c r="Q32" s="47">
        <v>34631</v>
      </c>
      <c r="R32" s="48">
        <v>-2.8760359215731599</v>
      </c>
      <c r="S32" s="47">
        <v>5.29139167831128</v>
      </c>
      <c r="T32" s="47">
        <v>5.3789928243481304</v>
      </c>
      <c r="U32" s="49">
        <v>-1.65554076058873</v>
      </c>
    </row>
    <row r="33" spans="1:21" ht="12" thickBot="1">
      <c r="A33" s="69"/>
      <c r="B33" s="71" t="s">
        <v>31</v>
      </c>
      <c r="C33" s="72"/>
      <c r="D33" s="47">
        <v>-33.639499999999998</v>
      </c>
      <c r="E33" s="50"/>
      <c r="F33" s="50"/>
      <c r="G33" s="47">
        <v>70.541700000000006</v>
      </c>
      <c r="H33" s="48">
        <v>-147.68739624931101</v>
      </c>
      <c r="I33" s="47">
        <v>-7.4824000000000002</v>
      </c>
      <c r="J33" s="48">
        <v>22.242898972933599</v>
      </c>
      <c r="K33" s="47">
        <v>14.5855</v>
      </c>
      <c r="L33" s="48">
        <v>20.676422598264601</v>
      </c>
      <c r="M33" s="48">
        <v>-1.51300263960783</v>
      </c>
      <c r="N33" s="47">
        <v>249.95740000000001</v>
      </c>
      <c r="O33" s="47">
        <v>3429.9378000000002</v>
      </c>
      <c r="P33" s="47">
        <v>8</v>
      </c>
      <c r="Q33" s="47">
        <v>9</v>
      </c>
      <c r="R33" s="48">
        <v>-11.1111111111111</v>
      </c>
      <c r="S33" s="47">
        <v>-4.2049374999999998</v>
      </c>
      <c r="T33" s="47">
        <v>2.4562222222222201</v>
      </c>
      <c r="U33" s="49">
        <v>158.412811658252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96142.050700000007</v>
      </c>
      <c r="E35" s="47">
        <v>136466</v>
      </c>
      <c r="F35" s="48">
        <v>70.451285081998407</v>
      </c>
      <c r="G35" s="47">
        <v>96243.622300000003</v>
      </c>
      <c r="H35" s="48">
        <v>-0.105535928067424</v>
      </c>
      <c r="I35" s="47">
        <v>12339.9969</v>
      </c>
      <c r="J35" s="48">
        <v>12.835171301375199</v>
      </c>
      <c r="K35" s="47">
        <v>13615.0864</v>
      </c>
      <c r="L35" s="48">
        <v>14.146481683285501</v>
      </c>
      <c r="M35" s="48">
        <v>-9.3652692501458995E-2</v>
      </c>
      <c r="N35" s="47">
        <v>1664192.7899</v>
      </c>
      <c r="O35" s="47">
        <v>18876807.982900001</v>
      </c>
      <c r="P35" s="47">
        <v>7104</v>
      </c>
      <c r="Q35" s="47">
        <v>7782</v>
      </c>
      <c r="R35" s="48">
        <v>-8.7124132613724008</v>
      </c>
      <c r="S35" s="47">
        <v>13.533509389076601</v>
      </c>
      <c r="T35" s="47">
        <v>13.747238614752</v>
      </c>
      <c r="U35" s="49">
        <v>-1.5792594480181601</v>
      </c>
    </row>
    <row r="36" spans="1:21" ht="12" thickBot="1">
      <c r="A36" s="69"/>
      <c r="B36" s="71" t="s">
        <v>37</v>
      </c>
      <c r="C36" s="72"/>
      <c r="D36" s="50"/>
      <c r="E36" s="47">
        <v>765134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531165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334702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thickBot="1">
      <c r="A39" s="69"/>
      <c r="B39" s="71" t="s">
        <v>33</v>
      </c>
      <c r="C39" s="72"/>
      <c r="D39" s="47">
        <v>346978.63250000001</v>
      </c>
      <c r="E39" s="47">
        <v>495543</v>
      </c>
      <c r="F39" s="48">
        <v>70.019883743691295</v>
      </c>
      <c r="G39" s="47">
        <v>495282.58</v>
      </c>
      <c r="H39" s="48">
        <v>-29.9432997421391</v>
      </c>
      <c r="I39" s="47">
        <v>22426.278600000001</v>
      </c>
      <c r="J39" s="48">
        <v>6.46330249168874</v>
      </c>
      <c r="K39" s="47">
        <v>28911.717799999999</v>
      </c>
      <c r="L39" s="48">
        <v>5.8374186711755502</v>
      </c>
      <c r="M39" s="48">
        <v>-0.22431870858949801</v>
      </c>
      <c r="N39" s="47">
        <v>4650253.4086999996</v>
      </c>
      <c r="O39" s="47">
        <v>27767197.543900002</v>
      </c>
      <c r="P39" s="47">
        <v>495</v>
      </c>
      <c r="Q39" s="47">
        <v>603</v>
      </c>
      <c r="R39" s="48">
        <v>-17.910447761194</v>
      </c>
      <c r="S39" s="47">
        <v>700.96693434343399</v>
      </c>
      <c r="T39" s="47">
        <v>884.41552819237199</v>
      </c>
      <c r="U39" s="49">
        <v>-26.170791354197899</v>
      </c>
    </row>
    <row r="40" spans="1:21" ht="12" thickBot="1">
      <c r="A40" s="69"/>
      <c r="B40" s="71" t="s">
        <v>34</v>
      </c>
      <c r="C40" s="72"/>
      <c r="D40" s="47">
        <v>548085.75049999997</v>
      </c>
      <c r="E40" s="47">
        <v>391498</v>
      </c>
      <c r="F40" s="48">
        <v>139.99707546398699</v>
      </c>
      <c r="G40" s="47">
        <v>446898.97499999998</v>
      </c>
      <c r="H40" s="48">
        <v>22.641979767351302</v>
      </c>
      <c r="I40" s="47">
        <v>37377.157399999996</v>
      </c>
      <c r="J40" s="48">
        <v>6.8195820391064901</v>
      </c>
      <c r="K40" s="47">
        <v>42526.696799999998</v>
      </c>
      <c r="L40" s="48">
        <v>9.5159530853701302</v>
      </c>
      <c r="M40" s="48">
        <v>-0.121089569317314</v>
      </c>
      <c r="N40" s="47">
        <v>8270164.4047999997</v>
      </c>
      <c r="O40" s="47">
        <v>56258485.543499999</v>
      </c>
      <c r="P40" s="47">
        <v>2526</v>
      </c>
      <c r="Q40" s="47">
        <v>2862</v>
      </c>
      <c r="R40" s="48">
        <v>-11.740041928721199</v>
      </c>
      <c r="S40" s="47">
        <v>216.97773178938999</v>
      </c>
      <c r="T40" s="47">
        <v>238.625460761705</v>
      </c>
      <c r="U40" s="49">
        <v>-9.9769357868147992</v>
      </c>
    </row>
    <row r="41" spans="1:21" ht="12" thickBot="1">
      <c r="A41" s="69"/>
      <c r="B41" s="71" t="s">
        <v>40</v>
      </c>
      <c r="C41" s="72"/>
      <c r="D41" s="50"/>
      <c r="E41" s="47">
        <v>224630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90247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75636.612999999998</v>
      </c>
      <c r="E43" s="53"/>
      <c r="F43" s="53"/>
      <c r="G43" s="52">
        <v>75241.59</v>
      </c>
      <c r="H43" s="54">
        <v>0.52500618341531102</v>
      </c>
      <c r="I43" s="52">
        <v>8517.3852999999999</v>
      </c>
      <c r="J43" s="54">
        <v>11.2609290159516</v>
      </c>
      <c r="K43" s="52">
        <v>6391.4794000000002</v>
      </c>
      <c r="L43" s="54">
        <v>8.4946096965787206</v>
      </c>
      <c r="M43" s="54">
        <v>0.33261562260530803</v>
      </c>
      <c r="N43" s="52">
        <v>482481.61790000001</v>
      </c>
      <c r="O43" s="52">
        <v>3979673.2071000002</v>
      </c>
      <c r="P43" s="52">
        <v>45</v>
      </c>
      <c r="Q43" s="52">
        <v>35</v>
      </c>
      <c r="R43" s="54">
        <v>28.571428571428601</v>
      </c>
      <c r="S43" s="52">
        <v>1680.8136222222199</v>
      </c>
      <c r="T43" s="52">
        <v>680.39592571428602</v>
      </c>
      <c r="U43" s="55">
        <v>59.519847012262602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105033</v>
      </c>
      <c r="D2" s="32">
        <v>856727.93706153799</v>
      </c>
      <c r="E2" s="32">
        <v>779535.94942991505</v>
      </c>
      <c r="F2" s="32">
        <v>77191.987631623895</v>
      </c>
      <c r="G2" s="32">
        <v>779535.94942991505</v>
      </c>
      <c r="H2" s="32">
        <v>9.0100934371747099E-2</v>
      </c>
    </row>
    <row r="3" spans="1:8" ht="14.25">
      <c r="A3" s="32">
        <v>2</v>
      </c>
      <c r="B3" s="33">
        <v>13</v>
      </c>
      <c r="C3" s="32">
        <v>19798.038</v>
      </c>
      <c r="D3" s="32">
        <v>148370.73736930601</v>
      </c>
      <c r="E3" s="32">
        <v>118125.456679162</v>
      </c>
      <c r="F3" s="32">
        <v>30245.2806901445</v>
      </c>
      <c r="G3" s="32">
        <v>118125.456679162</v>
      </c>
      <c r="H3" s="32">
        <v>0.20384936562566</v>
      </c>
    </row>
    <row r="4" spans="1:8" ht="14.25">
      <c r="A4" s="32">
        <v>3</v>
      </c>
      <c r="B4" s="33">
        <v>14</v>
      </c>
      <c r="C4" s="32">
        <v>138624</v>
      </c>
      <c r="D4" s="32">
        <v>217081.694692308</v>
      </c>
      <c r="E4" s="32">
        <v>170250.739740171</v>
      </c>
      <c r="F4" s="32">
        <v>46830.954952136803</v>
      </c>
      <c r="G4" s="32">
        <v>170250.739740171</v>
      </c>
      <c r="H4" s="32">
        <v>0.215729635879778</v>
      </c>
    </row>
    <row r="5" spans="1:8" ht="14.25">
      <c r="A5" s="32">
        <v>4</v>
      </c>
      <c r="B5" s="33">
        <v>15</v>
      </c>
      <c r="C5" s="32">
        <v>12410</v>
      </c>
      <c r="D5" s="32">
        <v>74635.792501709395</v>
      </c>
      <c r="E5" s="32">
        <v>62415.410169230803</v>
      </c>
      <c r="F5" s="32">
        <v>12220.382332478601</v>
      </c>
      <c r="G5" s="32">
        <v>62415.410169230803</v>
      </c>
      <c r="H5" s="32">
        <v>0.163733537527571</v>
      </c>
    </row>
    <row r="6" spans="1:8" ht="14.25">
      <c r="A6" s="32">
        <v>5</v>
      </c>
      <c r="B6" s="33">
        <v>16</v>
      </c>
      <c r="C6" s="32">
        <v>3952</v>
      </c>
      <c r="D6" s="32">
        <v>129528.274661538</v>
      </c>
      <c r="E6" s="32">
        <v>108593.97265811999</v>
      </c>
      <c r="F6" s="32">
        <v>20934.302003418801</v>
      </c>
      <c r="G6" s="32">
        <v>108593.97265811999</v>
      </c>
      <c r="H6" s="32">
        <v>0.16161955417163401</v>
      </c>
    </row>
    <row r="7" spans="1:8" ht="14.25">
      <c r="A7" s="32">
        <v>6</v>
      </c>
      <c r="B7" s="33">
        <v>17</v>
      </c>
      <c r="C7" s="32">
        <v>26887</v>
      </c>
      <c r="D7" s="32">
        <v>330196.46279401699</v>
      </c>
      <c r="E7" s="32">
        <v>259981.08220341901</v>
      </c>
      <c r="F7" s="32">
        <v>70215.380590598303</v>
      </c>
      <c r="G7" s="32">
        <v>259981.08220341901</v>
      </c>
      <c r="H7" s="32">
        <v>0.21264728276147499</v>
      </c>
    </row>
    <row r="8" spans="1:8" ht="14.25">
      <c r="A8" s="32">
        <v>7</v>
      </c>
      <c r="B8" s="33">
        <v>18</v>
      </c>
      <c r="C8" s="32">
        <v>37345</v>
      </c>
      <c r="D8" s="32">
        <v>140784.53403333301</v>
      </c>
      <c r="E8" s="32">
        <v>117709.668528205</v>
      </c>
      <c r="F8" s="32">
        <v>23074.8655051282</v>
      </c>
      <c r="G8" s="32">
        <v>117709.668528205</v>
      </c>
      <c r="H8" s="32">
        <v>0.163901991533138</v>
      </c>
    </row>
    <row r="9" spans="1:8" ht="14.25">
      <c r="A9" s="32">
        <v>8</v>
      </c>
      <c r="B9" s="33">
        <v>19</v>
      </c>
      <c r="C9" s="32">
        <v>25431</v>
      </c>
      <c r="D9" s="32">
        <v>116154.266174359</v>
      </c>
      <c r="E9" s="32">
        <v>104438.390253846</v>
      </c>
      <c r="F9" s="32">
        <v>11715.875920512801</v>
      </c>
      <c r="G9" s="32">
        <v>104438.390253846</v>
      </c>
      <c r="H9" s="32">
        <v>0.100864792197354</v>
      </c>
    </row>
    <row r="10" spans="1:8" ht="14.25">
      <c r="A10" s="32">
        <v>9</v>
      </c>
      <c r="B10" s="33">
        <v>21</v>
      </c>
      <c r="C10" s="32">
        <v>262011</v>
      </c>
      <c r="D10" s="32">
        <v>1023970.6792</v>
      </c>
      <c r="E10" s="32">
        <v>964275.19609999994</v>
      </c>
      <c r="F10" s="32">
        <v>59695.483099999998</v>
      </c>
      <c r="G10" s="32">
        <v>964275.19609999994</v>
      </c>
      <c r="H10" s="32">
        <v>5.8298039497223099E-2</v>
      </c>
    </row>
    <row r="11" spans="1:8" ht="14.25">
      <c r="A11" s="32">
        <v>10</v>
      </c>
      <c r="B11" s="33">
        <v>22</v>
      </c>
      <c r="C11" s="32">
        <v>49432</v>
      </c>
      <c r="D11" s="32">
        <v>641305.15183418803</v>
      </c>
      <c r="E11" s="32">
        <v>602459.06611623894</v>
      </c>
      <c r="F11" s="32">
        <v>38846.085717948699</v>
      </c>
      <c r="G11" s="32">
        <v>602459.06611623894</v>
      </c>
      <c r="H11" s="32">
        <v>6.0573481449268801E-2</v>
      </c>
    </row>
    <row r="12" spans="1:8" ht="14.25">
      <c r="A12" s="32">
        <v>11</v>
      </c>
      <c r="B12" s="33">
        <v>23</v>
      </c>
      <c r="C12" s="32">
        <v>314869.06</v>
      </c>
      <c r="D12" s="32">
        <v>2293559.9915897399</v>
      </c>
      <c r="E12" s="32">
        <v>1976359.5593153799</v>
      </c>
      <c r="F12" s="32">
        <v>317200.43227435899</v>
      </c>
      <c r="G12" s="32">
        <v>1976359.5593153799</v>
      </c>
      <c r="H12" s="32">
        <v>0.13830047325446099</v>
      </c>
    </row>
    <row r="13" spans="1:8" ht="14.25">
      <c r="A13" s="32">
        <v>12</v>
      </c>
      <c r="B13" s="33">
        <v>24</v>
      </c>
      <c r="C13" s="32">
        <v>41336.161999999997</v>
      </c>
      <c r="D13" s="32">
        <v>725581.185492308</v>
      </c>
      <c r="E13" s="32">
        <v>653441.52882307698</v>
      </c>
      <c r="F13" s="32">
        <v>72139.656669230797</v>
      </c>
      <c r="G13" s="32">
        <v>653441.52882307698</v>
      </c>
      <c r="H13" s="32">
        <v>9.94232735242217E-2</v>
      </c>
    </row>
    <row r="14" spans="1:8" ht="14.25">
      <c r="A14" s="32">
        <v>13</v>
      </c>
      <c r="B14" s="33">
        <v>25</v>
      </c>
      <c r="C14" s="32">
        <v>81932</v>
      </c>
      <c r="D14" s="32">
        <v>899050.50419999997</v>
      </c>
      <c r="E14" s="32">
        <v>846804.91529999999</v>
      </c>
      <c r="F14" s="32">
        <v>52245.588900000002</v>
      </c>
      <c r="G14" s="32">
        <v>846804.91529999999</v>
      </c>
      <c r="H14" s="32">
        <v>5.8111962182246402E-2</v>
      </c>
    </row>
    <row r="15" spans="1:8" ht="14.25">
      <c r="A15" s="32">
        <v>14</v>
      </c>
      <c r="B15" s="33">
        <v>26</v>
      </c>
      <c r="C15" s="32">
        <v>112501</v>
      </c>
      <c r="D15" s="32">
        <v>450702.96764182003</v>
      </c>
      <c r="E15" s="32">
        <v>401799.61355636502</v>
      </c>
      <c r="F15" s="32">
        <v>48903.354085455001</v>
      </c>
      <c r="G15" s="32">
        <v>401799.61355636502</v>
      </c>
      <c r="H15" s="32">
        <v>0.108504619664096</v>
      </c>
    </row>
    <row r="16" spans="1:8" ht="14.25">
      <c r="A16" s="32">
        <v>15</v>
      </c>
      <c r="B16" s="33">
        <v>27</v>
      </c>
      <c r="C16" s="32">
        <v>208162.133</v>
      </c>
      <c r="D16" s="32">
        <v>1324524.6547999999</v>
      </c>
      <c r="E16" s="32">
        <v>1141555.2053</v>
      </c>
      <c r="F16" s="32">
        <v>182969.44949999999</v>
      </c>
      <c r="G16" s="32">
        <v>1141555.2053</v>
      </c>
      <c r="H16" s="32">
        <v>0.13813970833757599</v>
      </c>
    </row>
    <row r="17" spans="1:8" ht="14.25">
      <c r="A17" s="32">
        <v>16</v>
      </c>
      <c r="B17" s="33">
        <v>29</v>
      </c>
      <c r="C17" s="32">
        <v>239403</v>
      </c>
      <c r="D17" s="32">
        <v>2830863.38210171</v>
      </c>
      <c r="E17" s="32">
        <v>2636235.4787085499</v>
      </c>
      <c r="F17" s="32">
        <v>194627.90339316201</v>
      </c>
      <c r="G17" s="32">
        <v>2636235.4787085499</v>
      </c>
      <c r="H17" s="32">
        <v>6.8752135699556599E-2</v>
      </c>
    </row>
    <row r="18" spans="1:8" ht="14.25">
      <c r="A18" s="32">
        <v>17</v>
      </c>
      <c r="B18" s="33">
        <v>31</v>
      </c>
      <c r="C18" s="32">
        <v>45634.332999999999</v>
      </c>
      <c r="D18" s="32">
        <v>284771.61916817899</v>
      </c>
      <c r="E18" s="32">
        <v>237792.73901040701</v>
      </c>
      <c r="F18" s="32">
        <v>46978.880157772903</v>
      </c>
      <c r="G18" s="32">
        <v>237792.73901040701</v>
      </c>
      <c r="H18" s="32">
        <v>0.16497037273236201</v>
      </c>
    </row>
    <row r="19" spans="1:8" ht="14.25">
      <c r="A19" s="32">
        <v>18</v>
      </c>
      <c r="B19" s="33">
        <v>32</v>
      </c>
      <c r="C19" s="32">
        <v>20058.385999999999</v>
      </c>
      <c r="D19" s="32">
        <v>243917.99162315999</v>
      </c>
      <c r="E19" s="32">
        <v>221763.49045158</v>
      </c>
      <c r="F19" s="32">
        <v>22154.501171580399</v>
      </c>
      <c r="G19" s="32">
        <v>221763.49045158</v>
      </c>
      <c r="H19" s="32">
        <v>9.0827663118052696E-2</v>
      </c>
    </row>
    <row r="20" spans="1:8" ht="14.25">
      <c r="A20" s="32">
        <v>19</v>
      </c>
      <c r="B20" s="33">
        <v>33</v>
      </c>
      <c r="C20" s="32">
        <v>48261.065999999999</v>
      </c>
      <c r="D20" s="32">
        <v>582892.93496689398</v>
      </c>
      <c r="E20" s="32">
        <v>460636.70684850798</v>
      </c>
      <c r="F20" s="32">
        <v>122256.228118386</v>
      </c>
      <c r="G20" s="32">
        <v>460636.70684850798</v>
      </c>
      <c r="H20" s="32">
        <v>0.20974045280773501</v>
      </c>
    </row>
    <row r="21" spans="1:8" ht="14.25">
      <c r="A21" s="32">
        <v>20</v>
      </c>
      <c r="B21" s="33">
        <v>34</v>
      </c>
      <c r="C21" s="32">
        <v>61353.523999999998</v>
      </c>
      <c r="D21" s="32">
        <v>337374.92143119301</v>
      </c>
      <c r="E21" s="32">
        <v>236431.05545410301</v>
      </c>
      <c r="F21" s="32">
        <v>100943.86597709</v>
      </c>
      <c r="G21" s="32">
        <v>236431.05545410301</v>
      </c>
      <c r="H21" s="32">
        <v>0.29920382211241903</v>
      </c>
    </row>
    <row r="22" spans="1:8" ht="14.25">
      <c r="A22" s="32">
        <v>21</v>
      </c>
      <c r="B22" s="33">
        <v>35</v>
      </c>
      <c r="C22" s="32">
        <v>42972.697</v>
      </c>
      <c r="D22" s="32">
        <v>878829.32330177003</v>
      </c>
      <c r="E22" s="32">
        <v>796094.23983966501</v>
      </c>
      <c r="F22" s="32">
        <v>82735.083462104405</v>
      </c>
      <c r="G22" s="32">
        <v>796094.23983966501</v>
      </c>
      <c r="H22" s="32">
        <v>9.4142379263436396E-2</v>
      </c>
    </row>
    <row r="23" spans="1:8" ht="14.25">
      <c r="A23" s="32">
        <v>22</v>
      </c>
      <c r="B23" s="33">
        <v>36</v>
      </c>
      <c r="C23" s="32">
        <v>137403.12299999999</v>
      </c>
      <c r="D23" s="32">
        <v>699554.52406106202</v>
      </c>
      <c r="E23" s="32">
        <v>576766.03994447598</v>
      </c>
      <c r="F23" s="32">
        <v>122788.484116586</v>
      </c>
      <c r="G23" s="32">
        <v>576766.03994447598</v>
      </c>
      <c r="H23" s="32">
        <v>0.17552382250889201</v>
      </c>
    </row>
    <row r="24" spans="1:8" ht="14.25">
      <c r="A24" s="32">
        <v>23</v>
      </c>
      <c r="B24" s="33">
        <v>37</v>
      </c>
      <c r="C24" s="32">
        <v>109779.522</v>
      </c>
      <c r="D24" s="32">
        <v>1157475.39151062</v>
      </c>
      <c r="E24" s="32">
        <v>947928.71796028502</v>
      </c>
      <c r="F24" s="32">
        <v>209546.673550334</v>
      </c>
      <c r="G24" s="32">
        <v>947928.71796028502</v>
      </c>
      <c r="H24" s="32">
        <v>0.18103769210752299</v>
      </c>
    </row>
    <row r="25" spans="1:8" ht="14.25">
      <c r="A25" s="32">
        <v>24</v>
      </c>
      <c r="B25" s="33">
        <v>38</v>
      </c>
      <c r="C25" s="32">
        <v>162547.56700000001</v>
      </c>
      <c r="D25" s="32">
        <v>761246.63337522105</v>
      </c>
      <c r="E25" s="32">
        <v>707574.43291769898</v>
      </c>
      <c r="F25" s="32">
        <v>53672.2004575221</v>
      </c>
      <c r="G25" s="32">
        <v>707574.43291769898</v>
      </c>
      <c r="H25" s="32">
        <v>7.05056654497766E-2</v>
      </c>
    </row>
    <row r="26" spans="1:8" ht="14.25">
      <c r="A26" s="32">
        <v>25</v>
      </c>
      <c r="B26" s="33">
        <v>39</v>
      </c>
      <c r="C26" s="32">
        <v>111954.659</v>
      </c>
      <c r="D26" s="32">
        <v>177975.89030685299</v>
      </c>
      <c r="E26" s="32">
        <v>127714.732888913</v>
      </c>
      <c r="F26" s="32">
        <v>50261.157417939598</v>
      </c>
      <c r="G26" s="32">
        <v>127714.732888913</v>
      </c>
      <c r="H26" s="32">
        <v>0.28240430392725102</v>
      </c>
    </row>
    <row r="27" spans="1:8" ht="14.25">
      <c r="A27" s="32">
        <v>26</v>
      </c>
      <c r="B27" s="33">
        <v>40</v>
      </c>
      <c r="C27" s="32">
        <v>-9</v>
      </c>
      <c r="D27" s="32">
        <v>-33.639499999999998</v>
      </c>
      <c r="E27" s="32">
        <v>-26.1571</v>
      </c>
      <c r="F27" s="32">
        <v>-7.4824000000000002</v>
      </c>
      <c r="G27" s="32">
        <v>-26.1571</v>
      </c>
      <c r="H27" s="32">
        <v>0.222428989729336</v>
      </c>
    </row>
    <row r="28" spans="1:8" ht="14.25">
      <c r="A28" s="32">
        <v>27</v>
      </c>
      <c r="B28" s="33">
        <v>42</v>
      </c>
      <c r="C28" s="32">
        <v>6504.0619999999999</v>
      </c>
      <c r="D28" s="32">
        <v>96142.050399999993</v>
      </c>
      <c r="E28" s="32">
        <v>83802.046799999996</v>
      </c>
      <c r="F28" s="32">
        <v>12340.0036</v>
      </c>
      <c r="G28" s="32">
        <v>83802.046799999996</v>
      </c>
      <c r="H28" s="32">
        <v>0.12835178310280801</v>
      </c>
    </row>
    <row r="29" spans="1:8" ht="14.25">
      <c r="A29" s="32">
        <v>28</v>
      </c>
      <c r="B29" s="33">
        <v>75</v>
      </c>
      <c r="C29" s="32">
        <v>501</v>
      </c>
      <c r="D29" s="32">
        <v>346978.63247863197</v>
      </c>
      <c r="E29" s="32">
        <v>324552.35683760699</v>
      </c>
      <c r="F29" s="32">
        <v>22426.275641025601</v>
      </c>
      <c r="G29" s="32">
        <v>324552.35683760699</v>
      </c>
      <c r="H29" s="32">
        <v>6.4633016393038797E-2</v>
      </c>
    </row>
    <row r="30" spans="1:8" ht="14.25">
      <c r="A30" s="32">
        <v>29</v>
      </c>
      <c r="B30" s="33">
        <v>76</v>
      </c>
      <c r="C30" s="32">
        <v>2572</v>
      </c>
      <c r="D30" s="32">
        <v>548085.740659829</v>
      </c>
      <c r="E30" s="32">
        <v>510708.59370940202</v>
      </c>
      <c r="F30" s="32">
        <v>37377.146950427399</v>
      </c>
      <c r="G30" s="32">
        <v>510708.59370940202</v>
      </c>
      <c r="H30" s="32">
        <v>6.8195802549852497E-2</v>
      </c>
    </row>
    <row r="31" spans="1:8" ht="14.25">
      <c r="A31" s="32">
        <v>30</v>
      </c>
      <c r="B31" s="33">
        <v>99</v>
      </c>
      <c r="C31" s="32">
        <v>45</v>
      </c>
      <c r="D31" s="32">
        <v>75636.613569321504</v>
      </c>
      <c r="E31" s="32">
        <v>67119.227289917602</v>
      </c>
      <c r="F31" s="32">
        <v>8517.3862794039796</v>
      </c>
      <c r="G31" s="32">
        <v>67119.227289917602</v>
      </c>
      <c r="H31" s="32">
        <v>0.11260930226070601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2014-03-17T00:27:12Z</dcterms:modified>
</cp:coreProperties>
</file>