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F37" i="2"/>
  <c r="F38"/>
  <c r="F33"/>
  <c r="F34"/>
  <c r="E37"/>
  <c r="K37" s="1"/>
  <c r="E38"/>
  <c r="E34"/>
  <c r="E33"/>
  <c r="F39"/>
  <c r="E13"/>
  <c r="F36"/>
  <c r="F35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4"/>
  <c r="E39"/>
  <c r="E36"/>
  <c r="E35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K32" s="1"/>
  <c r="E5"/>
  <c r="E4"/>
  <c r="I31"/>
  <c r="I35"/>
  <c r="I36"/>
  <c r="I39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1"/>
  <c r="J35"/>
  <c r="J36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G35" l="1"/>
  <c r="L35" s="1"/>
  <c r="G36"/>
  <c r="L36" s="1"/>
  <c r="G31"/>
  <c r="L31" s="1"/>
  <c r="G39"/>
  <c r="L39" s="1"/>
  <c r="G37"/>
  <c r="L37" s="1"/>
  <c r="G33"/>
  <c r="L33" s="1"/>
  <c r="G30"/>
  <c r="L30" s="1"/>
  <c r="G38"/>
  <c r="L38" s="1"/>
  <c r="G34"/>
  <c r="L34" s="1"/>
  <c r="K38"/>
  <c r="K34"/>
  <c r="G29"/>
  <c r="L29" s="1"/>
  <c r="G32"/>
  <c r="L32" s="1"/>
  <c r="K33"/>
  <c r="I3"/>
  <c r="K3" s="1"/>
  <c r="K30"/>
  <c r="K5"/>
  <c r="K7"/>
  <c r="K39"/>
  <c r="G19"/>
  <c r="L19" s="1"/>
  <c r="G11"/>
  <c r="L11" s="1"/>
  <c r="G7"/>
  <c r="L7" s="1"/>
  <c r="G5"/>
  <c r="L5" s="1"/>
  <c r="K36"/>
  <c r="K28"/>
  <c r="K26"/>
  <c r="K24"/>
  <c r="K22"/>
  <c r="K20"/>
  <c r="K18"/>
  <c r="K16"/>
  <c r="K14"/>
  <c r="K12"/>
  <c r="K10"/>
  <c r="K8"/>
  <c r="K6"/>
  <c r="K4"/>
  <c r="K23"/>
  <c r="K21"/>
  <c r="G27"/>
  <c r="L27" s="1"/>
  <c r="G23"/>
  <c r="L23" s="1"/>
  <c r="G21"/>
  <c r="L21" s="1"/>
  <c r="G18"/>
  <c r="L18" s="1"/>
  <c r="K29"/>
  <c r="K15"/>
  <c r="K13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25"/>
  <c r="L25" s="1"/>
  <c r="G22"/>
  <c r="L22" s="1"/>
  <c r="G17"/>
  <c r="L17" s="1"/>
  <c r="G14"/>
  <c r="L14" s="1"/>
  <c r="G9"/>
  <c r="L9" s="1"/>
  <c r="G6"/>
  <c r="L6" s="1"/>
  <c r="G28"/>
  <c r="L28" s="1"/>
  <c r="G24"/>
  <c r="L24" s="1"/>
  <c r="G20"/>
  <c r="L20" s="1"/>
  <c r="G16"/>
  <c r="L16" s="1"/>
  <c r="G12"/>
  <c r="L12" s="1"/>
  <c r="G8"/>
  <c r="L8" s="1"/>
  <c r="J3"/>
  <c r="G3"/>
  <c r="L3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<sst xmlns="http://schemas.openxmlformats.org/spreadsheetml/2006/main" count="114" uniqueCount="71">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</sst>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</cellStyleXfs>
  <cellXfs count="74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42" Type="http://schemas.openxmlformats.org/officeDocument/2006/relationships/image" Target="cid:c0d5d5a813" TargetMode="External"/><Relationship Id="rId63" Type="http://schemas.openxmlformats.org/officeDocument/2006/relationships/hyperlink" Target="cid:38d18ad2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45" Type="http://schemas.openxmlformats.org/officeDocument/2006/relationships/hyperlink" Target="cid:bc84eaec2" TargetMode="External"/><Relationship Id="rId366" Type="http://schemas.openxmlformats.org/officeDocument/2006/relationships/image" Target="cid:238fd07013" TargetMode="External"/><Relationship Id="rId387" Type="http://schemas.openxmlformats.org/officeDocument/2006/relationships/hyperlink" Target="cid:dceb38462" TargetMode="External"/><Relationship Id="rId170" Type="http://schemas.openxmlformats.org/officeDocument/2006/relationships/image" Target="cid:1600d1f4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26" Type="http://schemas.openxmlformats.org/officeDocument/2006/relationships/image" Target="cid:fd1fb7e513" TargetMode="External"/><Relationship Id="rId247" Type="http://schemas.openxmlformats.org/officeDocument/2006/relationships/hyperlink" Target="cid:49a828292" TargetMode="External"/><Relationship Id="rId107" Type="http://schemas.openxmlformats.org/officeDocument/2006/relationships/hyperlink" Target="cid:847633e82" TargetMode="External"/><Relationship Id="rId268" Type="http://schemas.openxmlformats.org/officeDocument/2006/relationships/image" Target="cid:96e6abaa13" TargetMode="External"/><Relationship Id="rId289" Type="http://schemas.openxmlformats.org/officeDocument/2006/relationships/hyperlink" Target="cid:da5389b52" TargetMode="External"/><Relationship Id="rId11" Type="http://schemas.openxmlformats.org/officeDocument/2006/relationships/hyperlink" Target="cid:78be76a62" TargetMode="External"/><Relationship Id="rId32" Type="http://schemas.openxmlformats.org/officeDocument/2006/relationships/image" Target="cid:a711f73213" TargetMode="External"/><Relationship Id="rId53" Type="http://schemas.openxmlformats.org/officeDocument/2006/relationships/hyperlink" Target="cid:e1e57af62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35" Type="http://schemas.openxmlformats.org/officeDocument/2006/relationships/hyperlink" Target="cid:9876b3b82" TargetMode="External"/><Relationship Id="rId356" Type="http://schemas.openxmlformats.org/officeDocument/2006/relationships/image" Target="cid:d64e537713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181" Type="http://schemas.openxmlformats.org/officeDocument/2006/relationships/hyperlink" Target="cid:482d44f62" TargetMode="External"/><Relationship Id="rId216" Type="http://schemas.openxmlformats.org/officeDocument/2006/relationships/image" Target="cid:d85c69b313" TargetMode="External"/><Relationship Id="rId237" Type="http://schemas.openxmlformats.org/officeDocument/2006/relationships/hyperlink" Target="cid:207b4f192" TargetMode="External"/><Relationship Id="rId258" Type="http://schemas.openxmlformats.org/officeDocument/2006/relationships/image" Target="cid:72d9e8ca13" TargetMode="External"/><Relationship Id="rId279" Type="http://schemas.openxmlformats.org/officeDocument/2006/relationships/hyperlink" Target="cid:c02295e22" TargetMode="External"/><Relationship Id="rId22" Type="http://schemas.openxmlformats.org/officeDocument/2006/relationships/image" Target="cid:97a5ff3513" TargetMode="External"/><Relationship Id="rId43" Type="http://schemas.openxmlformats.org/officeDocument/2006/relationships/hyperlink" Target="cid:c5fc19282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25" Type="http://schemas.openxmlformats.org/officeDocument/2006/relationships/hyperlink" Target="cid:798fdde92" TargetMode="External"/><Relationship Id="rId346" Type="http://schemas.openxmlformats.org/officeDocument/2006/relationships/image" Target="cid:bc84eb1013" TargetMode="External"/><Relationship Id="rId367" Type="http://schemas.openxmlformats.org/officeDocument/2006/relationships/hyperlink" Target="cid:29a565842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71" Type="http://schemas.openxmlformats.org/officeDocument/2006/relationships/hyperlink" Target="cid:16470b822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227" Type="http://schemas.openxmlformats.org/officeDocument/2006/relationships/hyperlink" Target="cid:fd20b76d2" TargetMode="External"/><Relationship Id="rId248" Type="http://schemas.openxmlformats.org/officeDocument/2006/relationships/image" Target="cid:49a8285213" TargetMode="External"/><Relationship Id="rId269" Type="http://schemas.openxmlformats.org/officeDocument/2006/relationships/hyperlink" Target="cid:b0aaf7b52" TargetMode="External"/><Relationship Id="rId12" Type="http://schemas.openxmlformats.org/officeDocument/2006/relationships/image" Target="cid:78be76ce13" TargetMode="External"/><Relationship Id="rId33" Type="http://schemas.openxmlformats.org/officeDocument/2006/relationships/hyperlink" Target="cid:ac87b7b92" TargetMode="External"/><Relationship Id="rId108" Type="http://schemas.openxmlformats.org/officeDocument/2006/relationships/image" Target="cid:8476340b13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15" Type="http://schemas.openxmlformats.org/officeDocument/2006/relationships/hyperlink" Target="cid:558610092" TargetMode="External"/><Relationship Id="rId336" Type="http://schemas.openxmlformats.org/officeDocument/2006/relationships/image" Target="cid:9876b3db13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75" Type="http://schemas.openxmlformats.org/officeDocument/2006/relationships/hyperlink" Target="cid:185a1b862" TargetMode="External"/><Relationship Id="rId96" Type="http://schemas.openxmlformats.org/officeDocument/2006/relationships/image" Target="cid:56290cef13" TargetMode="External"/><Relationship Id="rId140" Type="http://schemas.openxmlformats.org/officeDocument/2006/relationships/image" Target="cid:dc24c38713" TargetMode="External"/><Relationship Id="rId161" Type="http://schemas.openxmlformats.org/officeDocument/2006/relationships/hyperlink" Target="cid:55eaf9a2" TargetMode="External"/><Relationship Id="rId182" Type="http://schemas.openxmlformats.org/officeDocument/2006/relationships/image" Target="cid:482d451d13" TargetMode="External"/><Relationship Id="rId217" Type="http://schemas.openxmlformats.org/officeDocument/2006/relationships/hyperlink" Target="cid:dd85b6102" TargetMode="External"/><Relationship Id="rId378" Type="http://schemas.openxmlformats.org/officeDocument/2006/relationships/image" Target="cid:51e44aa513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259" Type="http://schemas.openxmlformats.org/officeDocument/2006/relationships/hyperlink" Target="cid:72dad9032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26" Type="http://schemas.openxmlformats.org/officeDocument/2006/relationships/image" Target="cid:798fde1113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65" Type="http://schemas.openxmlformats.org/officeDocument/2006/relationships/hyperlink" Target="cid:38f9f0f2" TargetMode="External"/><Relationship Id="rId86" Type="http://schemas.openxmlformats.org/officeDocument/2006/relationships/image" Target="cid:321b9fbf13" TargetMode="External"/><Relationship Id="rId130" Type="http://schemas.openxmlformats.org/officeDocument/2006/relationships/image" Target="cid:bd29a19c13" TargetMode="External"/><Relationship Id="rId151" Type="http://schemas.openxmlformats.org/officeDocument/2006/relationships/hyperlink" Target="cid:ecaa39042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28" Type="http://schemas.openxmlformats.org/officeDocument/2006/relationships/image" Target="cid:fd20b79113" TargetMode="External"/><Relationship Id="rId249" Type="http://schemas.openxmlformats.org/officeDocument/2006/relationships/hyperlink" Target="cid:4fda17272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281" Type="http://schemas.openxmlformats.org/officeDocument/2006/relationships/hyperlink" Target="cid:c547f7a92" TargetMode="External"/><Relationship Id="rId316" Type="http://schemas.openxmlformats.org/officeDocument/2006/relationships/image" Target="cid:5586102e13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141" Type="http://schemas.openxmlformats.org/officeDocument/2006/relationships/hyperlink" Target="cid:e12978772" TargetMode="External"/><Relationship Id="rId358" Type="http://schemas.openxmlformats.org/officeDocument/2006/relationships/image" Target="cid:db6b853c13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18" Type="http://schemas.openxmlformats.org/officeDocument/2006/relationships/image" Target="cid:dd85b63513" TargetMode="External"/><Relationship Id="rId239" Type="http://schemas.openxmlformats.org/officeDocument/2006/relationships/hyperlink" Target="cid:25a2b86c2" TargetMode="External"/><Relationship Id="rId250" Type="http://schemas.openxmlformats.org/officeDocument/2006/relationships/image" Target="cid:4fda174d13" TargetMode="External"/><Relationship Id="rId271" Type="http://schemas.openxmlformats.org/officeDocument/2006/relationships/hyperlink" Target="cid:bb0725832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24" Type="http://schemas.openxmlformats.org/officeDocument/2006/relationships/image" Target="cid:97a883f9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48" Type="http://schemas.openxmlformats.org/officeDocument/2006/relationships/image" Target="cid:c1af07a713" TargetMode="External"/><Relationship Id="rId369" Type="http://schemas.openxmlformats.org/officeDocument/2006/relationships/hyperlink" Target="cid:2dd545122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240" Type="http://schemas.openxmlformats.org/officeDocument/2006/relationships/image" Target="cid:25a2b89113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17" Type="http://schemas.openxmlformats.org/officeDocument/2006/relationships/hyperlink" Target="cid:5588ec4e2" TargetMode="External"/><Relationship Id="rId338" Type="http://schemas.openxmlformats.org/officeDocument/2006/relationships/image" Target="cid:9d975cd113" TargetMode="External"/><Relationship Id="rId359" Type="http://schemas.openxmlformats.org/officeDocument/2006/relationships/hyperlink" Target="cid:9d9111c2" TargetMode="External"/><Relationship Id="rId8" Type="http://schemas.openxmlformats.org/officeDocument/2006/relationships/image" Target="cid:7393133f13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230" Type="http://schemas.openxmlformats.org/officeDocument/2006/relationships/image" Target="cid:196d9a913" TargetMode="External"/><Relationship Id="rId251" Type="http://schemas.openxmlformats.org/officeDocument/2006/relationships/hyperlink" Target="cid:53f9d4bf2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28" Type="http://schemas.openxmlformats.org/officeDocument/2006/relationships/image" Target="cid:88fc8e9d13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381" Type="http://schemas.openxmlformats.org/officeDocument/2006/relationships/hyperlink" Target="cid:b9568b732" TargetMode="External"/><Relationship Id="rId220" Type="http://schemas.openxmlformats.org/officeDocument/2006/relationships/image" Target="cid:e2b490ca13" TargetMode="External"/><Relationship Id="rId241" Type="http://schemas.openxmlformats.org/officeDocument/2006/relationships/hyperlink" Target="cid:2accc0ce2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283" Type="http://schemas.openxmlformats.org/officeDocument/2006/relationships/hyperlink" Target="cid:d51f220c2" TargetMode="External"/><Relationship Id="rId318" Type="http://schemas.openxmlformats.org/officeDocument/2006/relationships/image" Target="cid:5588ec7013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64" Type="http://schemas.openxmlformats.org/officeDocument/2006/relationships/image" Target="cid:a6fd2fd13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371" Type="http://schemas.openxmlformats.org/officeDocument/2006/relationships/hyperlink" Target="cid:4276af462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52" Type="http://schemas.openxmlformats.org/officeDocument/2006/relationships/image" Target="cid:53f9d4e613" TargetMode="External"/><Relationship Id="rId273" Type="http://schemas.openxmlformats.org/officeDocument/2006/relationships/hyperlink" Target="cid:bb0832652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329" Type="http://schemas.openxmlformats.org/officeDocument/2006/relationships/hyperlink" Target="cid:89df9e5f2" TargetMode="External"/><Relationship Id="rId47" Type="http://schemas.openxmlformats.org/officeDocument/2006/relationships/hyperlink" Target="cid:d0b588612" TargetMode="External"/><Relationship Id="rId68" Type="http://schemas.openxmlformats.org/officeDocument/2006/relationships/image" Target="cid:3922769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54" Type="http://schemas.openxmlformats.org/officeDocument/2006/relationships/image" Target="cid:ed79471e13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42" Type="http://schemas.openxmlformats.org/officeDocument/2006/relationships/image" Target="cid:2accc0ec13" TargetMode="External"/><Relationship Id="rId263" Type="http://schemas.openxmlformats.org/officeDocument/2006/relationships/hyperlink" Target="cid:7d2b2ff72" TargetMode="External"/><Relationship Id="rId284" Type="http://schemas.openxmlformats.org/officeDocument/2006/relationships/image" Target="cid:d51f223613" TargetMode="External"/><Relationship Id="rId319" Type="http://schemas.openxmlformats.org/officeDocument/2006/relationships/hyperlink" Target="cid:64f5efd42" TargetMode="External"/><Relationship Id="rId37" Type="http://schemas.openxmlformats.org/officeDocument/2006/relationships/hyperlink" Target="cid:bbb631c12" TargetMode="External"/><Relationship Id="rId58" Type="http://schemas.openxmlformats.org/officeDocument/2006/relationships/image" Target="cid:eca83a0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44" Type="http://schemas.openxmlformats.org/officeDocument/2006/relationships/image" Target="cid:e2636a6713" TargetMode="External"/><Relationship Id="rId330" Type="http://schemas.openxmlformats.org/officeDocument/2006/relationships/image" Target="cid:89dfa1d413" TargetMode="External"/><Relationship Id="rId90" Type="http://schemas.openxmlformats.org/officeDocument/2006/relationships/image" Target="cid:3c6fa8b013" TargetMode="External"/><Relationship Id="rId165" Type="http://schemas.openxmlformats.org/officeDocument/2006/relationships/hyperlink" Target="cid:a9baa6a2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72" Type="http://schemas.openxmlformats.org/officeDocument/2006/relationships/image" Target="cid:4276af6213" TargetMode="External"/><Relationship Id="rId211" Type="http://schemas.openxmlformats.org/officeDocument/2006/relationships/hyperlink" Target="cid:c607a7f12" TargetMode="External"/><Relationship Id="rId232" Type="http://schemas.openxmlformats.org/officeDocument/2006/relationships/image" Target="cid:7e6338613" TargetMode="External"/><Relationship Id="rId253" Type="http://schemas.openxmlformats.org/officeDocument/2006/relationships/hyperlink" Target="cid:592330e12" TargetMode="External"/><Relationship Id="rId274" Type="http://schemas.openxmlformats.org/officeDocument/2006/relationships/image" Target="cid:bb08328813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27" Type="http://schemas.openxmlformats.org/officeDocument/2006/relationships/hyperlink" Target="cid:9cc12f202" TargetMode="External"/><Relationship Id="rId48" Type="http://schemas.openxmlformats.org/officeDocument/2006/relationships/image" Target="cid:d0b58887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34" Type="http://schemas.openxmlformats.org/officeDocument/2006/relationships/image" Target="cid:c8af4f1913" TargetMode="External"/><Relationship Id="rId320" Type="http://schemas.openxmlformats.org/officeDocument/2006/relationships/image" Target="cid:64f5effa13" TargetMode="External"/><Relationship Id="rId80" Type="http://schemas.openxmlformats.org/officeDocument/2006/relationships/image" Target="cid:27d58f7c13" TargetMode="External"/><Relationship Id="rId155" Type="http://schemas.openxmlformats.org/officeDocument/2006/relationships/hyperlink" Target="cid:f09b1ba62" TargetMode="External"/><Relationship Id="rId176" Type="http://schemas.openxmlformats.org/officeDocument/2006/relationships/image" Target="cid:2a30ebbf13" TargetMode="External"/><Relationship Id="rId197" Type="http://schemas.openxmlformats.org/officeDocument/2006/relationships/hyperlink" Target="cid:9a94d6742" TargetMode="External"/><Relationship Id="rId341" Type="http://schemas.openxmlformats.org/officeDocument/2006/relationships/hyperlink" Target="cid:b23869842" TargetMode="External"/><Relationship Id="rId362" Type="http://schemas.openxmlformats.org/officeDocument/2006/relationships/image" Target="cid:193e37f713" TargetMode="External"/><Relationship Id="rId383" Type="http://schemas.openxmlformats.org/officeDocument/2006/relationships/hyperlink" Target="cid:cd6ed5c92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243" Type="http://schemas.openxmlformats.org/officeDocument/2006/relationships/hyperlink" Target="cid:2fee70f82" TargetMode="External"/><Relationship Id="rId264" Type="http://schemas.openxmlformats.org/officeDocument/2006/relationships/image" Target="cid:7d2b301d13" TargetMode="External"/><Relationship Id="rId285" Type="http://schemas.openxmlformats.org/officeDocument/2006/relationships/hyperlink" Target="cid:d9df1e0c2" TargetMode="External"/><Relationship Id="rId17" Type="http://schemas.openxmlformats.org/officeDocument/2006/relationships/hyperlink" Target="cid:88380234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24" Type="http://schemas.openxmlformats.org/officeDocument/2006/relationships/image" Target="cid:b896ad6d13" TargetMode="External"/><Relationship Id="rId310" Type="http://schemas.openxmlformats.org/officeDocument/2006/relationships/image" Target="cid:2c47223813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331" Type="http://schemas.openxmlformats.org/officeDocument/2006/relationships/hyperlink" Target="cid:8e511c9c2" TargetMode="External"/><Relationship Id="rId352" Type="http://schemas.openxmlformats.org/officeDocument/2006/relationships/image" Target="cid:cd2d50ae13" TargetMode="External"/><Relationship Id="rId373" Type="http://schemas.openxmlformats.org/officeDocument/2006/relationships/hyperlink" Target="cid:488d1aa72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75" Type="http://schemas.openxmlformats.org/officeDocument/2006/relationships/hyperlink" Target="cid:bb0a5c3f2" TargetMode="External"/><Relationship Id="rId296" Type="http://schemas.openxmlformats.org/officeDocument/2006/relationships/image" Target="cid:ea6dd08913" TargetMode="External"/><Relationship Id="rId300" Type="http://schemas.openxmlformats.org/officeDocument/2006/relationships/image" Target="cid:fe112e9913" TargetMode="External"/><Relationship Id="rId60" Type="http://schemas.openxmlformats.org/officeDocument/2006/relationships/image" Target="cid:ef302654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42" Type="http://schemas.openxmlformats.org/officeDocument/2006/relationships/image" Target="cid:b23869a713" TargetMode="External"/><Relationship Id="rId363" Type="http://schemas.openxmlformats.org/officeDocument/2006/relationships/hyperlink" Target="cid:1e6ccfd42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23" Type="http://schemas.openxmlformats.org/officeDocument/2006/relationships/hyperlink" Target="cid:ed01ac172" TargetMode="External"/><Relationship Id="rId244" Type="http://schemas.openxmlformats.org/officeDocument/2006/relationships/image" Target="cid:2fee711c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32" Type="http://schemas.openxmlformats.org/officeDocument/2006/relationships/image" Target="cid:8e511cc513" TargetMode="External"/><Relationship Id="rId353" Type="http://schemas.openxmlformats.org/officeDocument/2006/relationships/hyperlink" Target="cid:d12328e62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303" Type="http://schemas.openxmlformats.org/officeDocument/2006/relationships/hyperlink" Target="cid:8584637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6" sqref="N6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>
      <c r="A2" s="11" t="s">
        <v>3</v>
      </c>
      <c r="B2" s="12"/>
      <c r="C2" s="36" t="s">
        <v>4</v>
      </c>
      <c r="D2" s="36"/>
      <c r="E2" s="13"/>
      <c r="F2" s="24"/>
      <c r="G2" s="14"/>
      <c r="H2" s="24"/>
      <c r="I2" s="20"/>
      <c r="J2" s="21"/>
      <c r="K2" s="22"/>
      <c r="L2" s="22"/>
    </row>
    <row r="3" spans="1:12">
      <c r="A3" s="37" t="s">
        <v>5</v>
      </c>
      <c r="B3" s="37"/>
      <c r="C3" s="37"/>
      <c r="D3" s="37"/>
      <c r="E3" s="15">
        <f>RA!D7</f>
        <v>13158033.909499999</v>
      </c>
      <c r="F3" s="25">
        <f>RA!I7</f>
        <v>1601492.3362</v>
      </c>
      <c r="G3" s="16">
        <f>E3-F3</f>
        <v>11556541.573299998</v>
      </c>
      <c r="H3" s="27">
        <f>RA!J7</f>
        <v>12.171213018714999</v>
      </c>
      <c r="I3" s="20">
        <f>SUM(I4:I39)</f>
        <v>13158036.853078309</v>
      </c>
      <c r="J3" s="21">
        <f>SUM(J4:J39)</f>
        <v>11556541.29882963</v>
      </c>
      <c r="K3" s="22">
        <f>E3-I3</f>
        <v>-2.9435783103108406</v>
      </c>
      <c r="L3" s="22">
        <f>G3-J3</f>
        <v>0.2744703684002161</v>
      </c>
    </row>
    <row r="4" spans="1:12">
      <c r="A4" s="38">
        <f>RA!A8</f>
        <v>41718</v>
      </c>
      <c r="B4" s="12">
        <v>12</v>
      </c>
      <c r="C4" s="35" t="s">
        <v>6</v>
      </c>
      <c r="D4" s="35"/>
      <c r="E4" s="15">
        <f>VLOOKUP(C4,RA!B8:D39,3,0)</f>
        <v>562801.06869999995</v>
      </c>
      <c r="F4" s="25">
        <f>VLOOKUP(C4,RA!B8:I43,8,0)</f>
        <v>99727.037200000006</v>
      </c>
      <c r="G4" s="16">
        <f t="shared" ref="G4:G39" si="0">E4-F4</f>
        <v>463074.03149999992</v>
      </c>
      <c r="H4" s="27">
        <f>RA!J8</f>
        <v>17.719766849476098</v>
      </c>
      <c r="I4" s="20">
        <f>VLOOKUP(B4,RMS!B:D,3,FALSE)</f>
        <v>562801.42220000003</v>
      </c>
      <c r="J4" s="21">
        <f>VLOOKUP(B4,RMS!B:E,4,FALSE)</f>
        <v>463074.03624529898</v>
      </c>
      <c r="K4" s="22">
        <f t="shared" ref="K4:K39" si="1">E4-I4</f>
        <v>-0.35350000008475035</v>
      </c>
      <c r="L4" s="22">
        <f t="shared" ref="L4:L39" si="2">G4-J4</f>
        <v>-4.745299054775387E-3</v>
      </c>
    </row>
    <row r="5" spans="1:12">
      <c r="A5" s="38"/>
      <c r="B5" s="12">
        <v>13</v>
      </c>
      <c r="C5" s="35" t="s">
        <v>7</v>
      </c>
      <c r="D5" s="35"/>
      <c r="E5" s="15">
        <f>VLOOKUP(C5,RA!B8:D40,3,0)</f>
        <v>83360.042600000001</v>
      </c>
      <c r="F5" s="25">
        <f>VLOOKUP(C5,RA!B9:I44,8,0)</f>
        <v>16982.198100000001</v>
      </c>
      <c r="G5" s="16">
        <f t="shared" si="0"/>
        <v>66377.844500000007</v>
      </c>
      <c r="H5" s="27">
        <f>RA!J9</f>
        <v>20.372108231144299</v>
      </c>
      <c r="I5" s="20">
        <f>VLOOKUP(B5,RMS!B:D,3,FALSE)</f>
        <v>83360.052776068405</v>
      </c>
      <c r="J5" s="21">
        <f>VLOOKUP(B5,RMS!B:E,4,FALSE)</f>
        <v>66377.839770766193</v>
      </c>
      <c r="K5" s="22">
        <f t="shared" si="1"/>
        <v>-1.0176068404689431E-2</v>
      </c>
      <c r="L5" s="22">
        <f t="shared" si="2"/>
        <v>4.7292338131228462E-3</v>
      </c>
    </row>
    <row r="6" spans="1:12">
      <c r="A6" s="38"/>
      <c r="B6" s="12">
        <v>14</v>
      </c>
      <c r="C6" s="35" t="s">
        <v>8</v>
      </c>
      <c r="D6" s="35"/>
      <c r="E6" s="15">
        <f>VLOOKUP(C6,RA!B10:D41,3,0)</f>
        <v>108967.43889999999</v>
      </c>
      <c r="F6" s="25">
        <f>VLOOKUP(C6,RA!B10:I45,8,0)</f>
        <v>26416.493399999999</v>
      </c>
      <c r="G6" s="16">
        <f t="shared" si="0"/>
        <v>82550.945500000002</v>
      </c>
      <c r="H6" s="27">
        <f>RA!J10</f>
        <v>24.242556920368301</v>
      </c>
      <c r="I6" s="20">
        <f>VLOOKUP(B6,RMS!B:D,3,FALSE)</f>
        <v>108969.28194871799</v>
      </c>
      <c r="J6" s="21">
        <f>VLOOKUP(B6,RMS!B:E,4,FALSE)</f>
        <v>82550.945786324795</v>
      </c>
      <c r="K6" s="22">
        <f t="shared" si="1"/>
        <v>-1.8430487180012278</v>
      </c>
      <c r="L6" s="22">
        <f t="shared" si="2"/>
        <v>-2.8632479370571673E-4</v>
      </c>
    </row>
    <row r="7" spans="1:12">
      <c r="A7" s="38"/>
      <c r="B7" s="12">
        <v>15</v>
      </c>
      <c r="C7" s="35" t="s">
        <v>9</v>
      </c>
      <c r="D7" s="35"/>
      <c r="E7" s="15">
        <f>VLOOKUP(C7,RA!B10:D42,3,0)</f>
        <v>48804.291400000002</v>
      </c>
      <c r="F7" s="25">
        <f>VLOOKUP(C7,RA!B11:I46,8,0)</f>
        <v>8996.6450999999997</v>
      </c>
      <c r="G7" s="16">
        <f t="shared" si="0"/>
        <v>39807.6463</v>
      </c>
      <c r="H7" s="27">
        <f>RA!J11</f>
        <v>18.434127085799702</v>
      </c>
      <c r="I7" s="20">
        <f>VLOOKUP(B7,RMS!B:D,3,FALSE)</f>
        <v>48804.304924786302</v>
      </c>
      <c r="J7" s="21">
        <f>VLOOKUP(B7,RMS!B:E,4,FALSE)</f>
        <v>39807.646215384601</v>
      </c>
      <c r="K7" s="22">
        <f t="shared" si="1"/>
        <v>-1.3524786299967673E-2</v>
      </c>
      <c r="L7" s="22">
        <f t="shared" si="2"/>
        <v>8.4615399828180671E-5</v>
      </c>
    </row>
    <row r="8" spans="1:12">
      <c r="A8" s="38"/>
      <c r="B8" s="12">
        <v>16</v>
      </c>
      <c r="C8" s="35" t="s">
        <v>10</v>
      </c>
      <c r="D8" s="35"/>
      <c r="E8" s="15">
        <f>VLOOKUP(C8,RA!B12:D43,3,0)</f>
        <v>86556.860100000005</v>
      </c>
      <c r="F8" s="25">
        <f>VLOOKUP(C8,RA!B12:I47,8,0)</f>
        <v>13393.1122</v>
      </c>
      <c r="G8" s="16">
        <f t="shared" si="0"/>
        <v>73163.747900000002</v>
      </c>
      <c r="H8" s="27">
        <f>RA!J12</f>
        <v>15.4731955208713</v>
      </c>
      <c r="I8" s="20">
        <f>VLOOKUP(B8,RMS!B:D,3,FALSE)</f>
        <v>86556.864152991504</v>
      </c>
      <c r="J8" s="21">
        <f>VLOOKUP(B8,RMS!B:E,4,FALSE)</f>
        <v>73163.749205982895</v>
      </c>
      <c r="K8" s="22">
        <f t="shared" si="1"/>
        <v>-4.0529914986109361E-3</v>
      </c>
      <c r="L8" s="22">
        <f t="shared" si="2"/>
        <v>-1.3059828925179318E-3</v>
      </c>
    </row>
    <row r="9" spans="1:12">
      <c r="A9" s="38"/>
      <c r="B9" s="12">
        <v>17</v>
      </c>
      <c r="C9" s="35" t="s">
        <v>11</v>
      </c>
      <c r="D9" s="35"/>
      <c r="E9" s="15">
        <f>VLOOKUP(C9,RA!B12:D44,3,0)</f>
        <v>238261.6728</v>
      </c>
      <c r="F9" s="25">
        <f>VLOOKUP(C9,RA!B13:I48,8,0)</f>
        <v>48683.940999999999</v>
      </c>
      <c r="G9" s="16">
        <f t="shared" si="0"/>
        <v>189577.73180000001</v>
      </c>
      <c r="H9" s="27">
        <f>RA!J13</f>
        <v>20.4329720461864</v>
      </c>
      <c r="I9" s="20">
        <f>VLOOKUP(B9,RMS!B:D,3,FALSE)</f>
        <v>238261.78242564099</v>
      </c>
      <c r="J9" s="21">
        <f>VLOOKUP(B9,RMS!B:E,4,FALSE)</f>
        <v>189577.73200256401</v>
      </c>
      <c r="K9" s="22">
        <f t="shared" si="1"/>
        <v>-0.10962564099463634</v>
      </c>
      <c r="L9" s="22">
        <f t="shared" si="2"/>
        <v>-2.0256399875506759E-4</v>
      </c>
    </row>
    <row r="10" spans="1:12">
      <c r="A10" s="38"/>
      <c r="B10" s="12">
        <v>18</v>
      </c>
      <c r="C10" s="35" t="s">
        <v>12</v>
      </c>
      <c r="D10" s="35"/>
      <c r="E10" s="15">
        <f>VLOOKUP(C10,RA!B14:D45,3,0)</f>
        <v>113718.007</v>
      </c>
      <c r="F10" s="25">
        <f>VLOOKUP(C10,RA!B14:I49,8,0)</f>
        <v>20204.154500000001</v>
      </c>
      <c r="G10" s="16">
        <f t="shared" si="0"/>
        <v>93513.852499999994</v>
      </c>
      <c r="H10" s="27">
        <f>RA!J14</f>
        <v>17.766891130971</v>
      </c>
      <c r="I10" s="20">
        <f>VLOOKUP(B10,RMS!B:D,3,FALSE)</f>
        <v>113718.00576923099</v>
      </c>
      <c r="J10" s="21">
        <f>VLOOKUP(B10,RMS!B:E,4,FALSE)</f>
        <v>93513.850717948706</v>
      </c>
      <c r="K10" s="22">
        <f t="shared" si="1"/>
        <v>1.2307690049055964E-3</v>
      </c>
      <c r="L10" s="22">
        <f t="shared" si="2"/>
        <v>1.7820512875914574E-3</v>
      </c>
    </row>
    <row r="11" spans="1:12">
      <c r="A11" s="38"/>
      <c r="B11" s="12">
        <v>19</v>
      </c>
      <c r="C11" s="35" t="s">
        <v>13</v>
      </c>
      <c r="D11" s="35"/>
      <c r="E11" s="15">
        <f>VLOOKUP(C11,RA!B14:D46,3,0)</f>
        <v>87836.828399999999</v>
      </c>
      <c r="F11" s="25">
        <f>VLOOKUP(C11,RA!B15:I50,8,0)</f>
        <v>9864.6915000000008</v>
      </c>
      <c r="G11" s="16">
        <f t="shared" si="0"/>
        <v>77972.136899999998</v>
      </c>
      <c r="H11" s="27">
        <f>RA!J15</f>
        <v>11.2307009254446</v>
      </c>
      <c r="I11" s="20">
        <f>VLOOKUP(B11,RMS!B:D,3,FALSE)</f>
        <v>87836.866669230803</v>
      </c>
      <c r="J11" s="21">
        <f>VLOOKUP(B11,RMS!B:E,4,FALSE)</f>
        <v>77972.137486324806</v>
      </c>
      <c r="K11" s="22">
        <f t="shared" si="1"/>
        <v>-3.8269230804871768E-2</v>
      </c>
      <c r="L11" s="22">
        <f t="shared" si="2"/>
        <v>-5.8632480795495212E-4</v>
      </c>
    </row>
    <row r="12" spans="1:12">
      <c r="A12" s="38"/>
      <c r="B12" s="12">
        <v>21</v>
      </c>
      <c r="C12" s="35" t="s">
        <v>14</v>
      </c>
      <c r="D12" s="35"/>
      <c r="E12" s="15">
        <f>VLOOKUP(C12,RA!B16:D47,3,0)</f>
        <v>575697.66020000004</v>
      </c>
      <c r="F12" s="25">
        <f>VLOOKUP(C12,RA!B16:I51,8,0)</f>
        <v>22383.236000000001</v>
      </c>
      <c r="G12" s="16">
        <f t="shared" si="0"/>
        <v>553314.42420000001</v>
      </c>
      <c r="H12" s="27">
        <f>RA!J16</f>
        <v>3.8880192759901</v>
      </c>
      <c r="I12" s="20">
        <f>VLOOKUP(B12,RMS!B:D,3,FALSE)</f>
        <v>575697.55810000002</v>
      </c>
      <c r="J12" s="21">
        <f>VLOOKUP(B12,RMS!B:E,4,FALSE)</f>
        <v>553314.42420000001</v>
      </c>
      <c r="K12" s="22">
        <f t="shared" si="1"/>
        <v>0.10210000001825392</v>
      </c>
      <c r="L12" s="22">
        <f t="shared" si="2"/>
        <v>0</v>
      </c>
    </row>
    <row r="13" spans="1:12">
      <c r="A13" s="38"/>
      <c r="B13" s="12">
        <v>22</v>
      </c>
      <c r="C13" s="35" t="s">
        <v>15</v>
      </c>
      <c r="D13" s="35"/>
      <c r="E13" s="15">
        <f>VLOOKUP(C13,RA!B16:D48,3,0)</f>
        <v>443898.89079999999</v>
      </c>
      <c r="F13" s="25">
        <f>VLOOKUP(C13,RA!B17:I52,8,0)</f>
        <v>41379.544800000003</v>
      </c>
      <c r="G13" s="16">
        <f t="shared" si="0"/>
        <v>402519.34600000002</v>
      </c>
      <c r="H13" s="27">
        <f>RA!J17</f>
        <v>9.3218400986371606</v>
      </c>
      <c r="I13" s="20">
        <f>VLOOKUP(B13,RMS!B:D,3,FALSE)</f>
        <v>443898.93977350398</v>
      </c>
      <c r="J13" s="21">
        <f>VLOOKUP(B13,RMS!B:E,4,FALSE)</f>
        <v>402519.34649914497</v>
      </c>
      <c r="K13" s="22">
        <f t="shared" si="1"/>
        <v>-4.8973503988236189E-2</v>
      </c>
      <c r="L13" s="22">
        <f t="shared" si="2"/>
        <v>-4.9914495320990682E-4</v>
      </c>
    </row>
    <row r="14" spans="1:12">
      <c r="A14" s="38"/>
      <c r="B14" s="12">
        <v>23</v>
      </c>
      <c r="C14" s="35" t="s">
        <v>16</v>
      </c>
      <c r="D14" s="35"/>
      <c r="E14" s="15">
        <f>VLOOKUP(C14,RA!B18:D49,3,0)</f>
        <v>1507067.4212</v>
      </c>
      <c r="F14" s="25">
        <f>VLOOKUP(C14,RA!B18:I53,8,0)</f>
        <v>204124.39550000001</v>
      </c>
      <c r="G14" s="16">
        <f t="shared" si="0"/>
        <v>1302943.0256999999</v>
      </c>
      <c r="H14" s="27">
        <f>RA!J18</f>
        <v>13.5444766855531</v>
      </c>
      <c r="I14" s="20">
        <f>VLOOKUP(B14,RMS!B:D,3,FALSE)</f>
        <v>1507067.5220376099</v>
      </c>
      <c r="J14" s="21">
        <f>VLOOKUP(B14,RMS!B:E,4,FALSE)</f>
        <v>1302943.0277863201</v>
      </c>
      <c r="K14" s="22">
        <f t="shared" si="1"/>
        <v>-0.10083760996349156</v>
      </c>
      <c r="L14" s="22">
        <f t="shared" si="2"/>
        <v>-2.0863201934844255E-3</v>
      </c>
    </row>
    <row r="15" spans="1:12">
      <c r="A15" s="38"/>
      <c r="B15" s="12">
        <v>24</v>
      </c>
      <c r="C15" s="35" t="s">
        <v>17</v>
      </c>
      <c r="D15" s="35"/>
      <c r="E15" s="15">
        <f>VLOOKUP(C15,RA!B18:D50,3,0)</f>
        <v>541117.73479999998</v>
      </c>
      <c r="F15" s="25">
        <f>VLOOKUP(C15,RA!B19:I54,8,0)</f>
        <v>57623.5389</v>
      </c>
      <c r="G15" s="16">
        <f t="shared" si="0"/>
        <v>483494.19589999999</v>
      </c>
      <c r="H15" s="27">
        <f>RA!J19</f>
        <v>10.648983611911699</v>
      </c>
      <c r="I15" s="20">
        <f>VLOOKUP(B15,RMS!B:D,3,FALSE)</f>
        <v>541117.79472393205</v>
      </c>
      <c r="J15" s="21">
        <f>VLOOKUP(B15,RMS!B:E,4,FALSE)</f>
        <v>483494.19630000001</v>
      </c>
      <c r="K15" s="22">
        <f t="shared" si="1"/>
        <v>-5.9923932072706521E-2</v>
      </c>
      <c r="L15" s="22">
        <f t="shared" si="2"/>
        <v>-4.0000001899898052E-4</v>
      </c>
    </row>
    <row r="16" spans="1:12">
      <c r="A16" s="38"/>
      <c r="B16" s="12">
        <v>25</v>
      </c>
      <c r="C16" s="35" t="s">
        <v>18</v>
      </c>
      <c r="D16" s="35"/>
      <c r="E16" s="15">
        <f>VLOOKUP(C16,RA!B20:D51,3,0)</f>
        <v>692656.77110000001</v>
      </c>
      <c r="F16" s="25">
        <f>VLOOKUP(C16,RA!B20:I55,8,0)</f>
        <v>54860.352800000001</v>
      </c>
      <c r="G16" s="16">
        <f t="shared" si="0"/>
        <v>637796.41830000002</v>
      </c>
      <c r="H16" s="27">
        <f>RA!J20</f>
        <v>7.9202795798670902</v>
      </c>
      <c r="I16" s="20">
        <f>VLOOKUP(B16,RMS!B:D,3,FALSE)</f>
        <v>692656.80929999996</v>
      </c>
      <c r="J16" s="21">
        <f>VLOOKUP(B16,RMS!B:E,4,FALSE)</f>
        <v>637796.41830000002</v>
      </c>
      <c r="K16" s="22">
        <f t="shared" si="1"/>
        <v>-3.8199999951757491E-2</v>
      </c>
      <c r="L16" s="22">
        <f t="shared" si="2"/>
        <v>0</v>
      </c>
    </row>
    <row r="17" spans="1:12">
      <c r="A17" s="38"/>
      <c r="B17" s="12">
        <v>26</v>
      </c>
      <c r="C17" s="35" t="s">
        <v>19</v>
      </c>
      <c r="D17" s="35"/>
      <c r="E17" s="15">
        <f>VLOOKUP(C17,RA!B20:D52,3,0)</f>
        <v>363613.68119999999</v>
      </c>
      <c r="F17" s="25">
        <f>VLOOKUP(C17,RA!B21:I56,8,0)</f>
        <v>45273.736799999999</v>
      </c>
      <c r="G17" s="16">
        <f t="shared" si="0"/>
        <v>318339.94439999998</v>
      </c>
      <c r="H17" s="27">
        <f>RA!J21</f>
        <v>12.451054275677199</v>
      </c>
      <c r="I17" s="20">
        <f>VLOOKUP(B17,RMS!B:D,3,FALSE)</f>
        <v>363613.37865427701</v>
      </c>
      <c r="J17" s="21">
        <f>VLOOKUP(B17,RMS!B:E,4,FALSE)</f>
        <v>318339.93794070801</v>
      </c>
      <c r="K17" s="22">
        <f t="shared" si="1"/>
        <v>0.30254572298144922</v>
      </c>
      <c r="L17" s="22">
        <f t="shared" si="2"/>
        <v>6.4592919661663473E-3</v>
      </c>
    </row>
    <row r="18" spans="1:12">
      <c r="A18" s="38"/>
      <c r="B18" s="12">
        <v>27</v>
      </c>
      <c r="C18" s="35" t="s">
        <v>20</v>
      </c>
      <c r="D18" s="35"/>
      <c r="E18" s="15">
        <f>VLOOKUP(C18,RA!B22:D53,3,0)</f>
        <v>880187.13659999997</v>
      </c>
      <c r="F18" s="25">
        <f>VLOOKUP(C18,RA!B22:I57,8,0)</f>
        <v>126331.5484</v>
      </c>
      <c r="G18" s="16">
        <f t="shared" si="0"/>
        <v>753855.5882</v>
      </c>
      <c r="H18" s="27">
        <f>RA!J22</f>
        <v>14.352805573595999</v>
      </c>
      <c r="I18" s="20">
        <f>VLOOKUP(B18,RMS!B:D,3,FALSE)</f>
        <v>880187.26760000002</v>
      </c>
      <c r="J18" s="21">
        <f>VLOOKUP(B18,RMS!B:E,4,FALSE)</f>
        <v>753855.5882</v>
      </c>
      <c r="K18" s="22">
        <f t="shared" si="1"/>
        <v>-0.13100000005215406</v>
      </c>
      <c r="L18" s="22">
        <f t="shared" si="2"/>
        <v>0</v>
      </c>
    </row>
    <row r="19" spans="1:12">
      <c r="A19" s="38"/>
      <c r="B19" s="12">
        <v>29</v>
      </c>
      <c r="C19" s="35" t="s">
        <v>21</v>
      </c>
      <c r="D19" s="35"/>
      <c r="E19" s="15">
        <f>VLOOKUP(C19,RA!B22:D54,3,0)</f>
        <v>1844915.128</v>
      </c>
      <c r="F19" s="25">
        <f>VLOOKUP(C19,RA!B23:I58,8,0)</f>
        <v>127748.2898</v>
      </c>
      <c r="G19" s="16">
        <f t="shared" si="0"/>
        <v>1717166.8382000001</v>
      </c>
      <c r="H19" s="27">
        <f>RA!J23</f>
        <v>6.9243450748049797</v>
      </c>
      <c r="I19" s="20">
        <f>VLOOKUP(B19,RMS!B:D,3,FALSE)</f>
        <v>1844915.86444786</v>
      </c>
      <c r="J19" s="21">
        <f>VLOOKUP(B19,RMS!B:E,4,FALSE)</f>
        <v>1717166.8678136801</v>
      </c>
      <c r="K19" s="22">
        <f t="shared" si="1"/>
        <v>-0.73644786002114415</v>
      </c>
      <c r="L19" s="22">
        <f t="shared" si="2"/>
        <v>-2.961367997340858E-2</v>
      </c>
    </row>
    <row r="20" spans="1:12">
      <c r="A20" s="38"/>
      <c r="B20" s="12">
        <v>31</v>
      </c>
      <c r="C20" s="35" t="s">
        <v>22</v>
      </c>
      <c r="D20" s="35"/>
      <c r="E20" s="15">
        <f>VLOOKUP(C20,RA!B24:D55,3,0)</f>
        <v>242313.587</v>
      </c>
      <c r="F20" s="25">
        <f>VLOOKUP(C20,RA!B24:I59,8,0)</f>
        <v>35425.8652</v>
      </c>
      <c r="G20" s="16">
        <f t="shared" si="0"/>
        <v>206887.7218</v>
      </c>
      <c r="H20" s="27">
        <f>RA!J24</f>
        <v>14.619842675186</v>
      </c>
      <c r="I20" s="20">
        <f>VLOOKUP(B20,RMS!B:D,3,FALSE)</f>
        <v>242313.57673055</v>
      </c>
      <c r="J20" s="21">
        <f>VLOOKUP(B20,RMS!B:E,4,FALSE)</f>
        <v>206887.725527164</v>
      </c>
      <c r="K20" s="22">
        <f t="shared" si="1"/>
        <v>1.0269449994666502E-2</v>
      </c>
      <c r="L20" s="22">
        <f t="shared" si="2"/>
        <v>-3.7271640030667186E-3</v>
      </c>
    </row>
    <row r="21" spans="1:12">
      <c r="A21" s="38"/>
      <c r="B21" s="12">
        <v>32</v>
      </c>
      <c r="C21" s="35" t="s">
        <v>23</v>
      </c>
      <c r="D21" s="35"/>
      <c r="E21" s="15">
        <f>VLOOKUP(C21,RA!B24:D56,3,0)</f>
        <v>201334.43950000001</v>
      </c>
      <c r="F21" s="25">
        <f>VLOOKUP(C21,RA!B25:I60,8,0)</f>
        <v>17483.5314</v>
      </c>
      <c r="G21" s="16">
        <f t="shared" si="0"/>
        <v>183850.9081</v>
      </c>
      <c r="H21" s="27">
        <f>RA!J25</f>
        <v>8.6838255012004506</v>
      </c>
      <c r="I21" s="20">
        <f>VLOOKUP(B21,RMS!B:D,3,FALSE)</f>
        <v>201334.43385579</v>
      </c>
      <c r="J21" s="21">
        <f>VLOOKUP(B21,RMS!B:E,4,FALSE)</f>
        <v>183850.90445272499</v>
      </c>
      <c r="K21" s="22">
        <f t="shared" si="1"/>
        <v>5.6442100030835718E-3</v>
      </c>
      <c r="L21" s="22">
        <f t="shared" si="2"/>
        <v>3.6472750070970505E-3</v>
      </c>
    </row>
    <row r="22" spans="1:12">
      <c r="A22" s="38"/>
      <c r="B22" s="12">
        <v>33</v>
      </c>
      <c r="C22" s="35" t="s">
        <v>24</v>
      </c>
      <c r="D22" s="35"/>
      <c r="E22" s="15">
        <f>VLOOKUP(C22,RA!B26:D57,3,0)</f>
        <v>465333.80080000003</v>
      </c>
      <c r="F22" s="25">
        <f>VLOOKUP(C22,RA!B26:I61,8,0)</f>
        <v>103861.2172</v>
      </c>
      <c r="G22" s="16">
        <f t="shared" si="0"/>
        <v>361472.58360000001</v>
      </c>
      <c r="H22" s="27">
        <f>RA!J26</f>
        <v>22.319723394570101</v>
      </c>
      <c r="I22" s="20">
        <f>VLOOKUP(B22,RMS!B:D,3,FALSE)</f>
        <v>465333.80414078402</v>
      </c>
      <c r="J22" s="21">
        <f>VLOOKUP(B22,RMS!B:E,4,FALSE)</f>
        <v>361472.56155774998</v>
      </c>
      <c r="K22" s="22">
        <f t="shared" si="1"/>
        <v>-3.3407839946448803E-3</v>
      </c>
      <c r="L22" s="22">
        <f t="shared" si="2"/>
        <v>2.2042250027880073E-2</v>
      </c>
    </row>
    <row r="23" spans="1:12">
      <c r="A23" s="38"/>
      <c r="B23" s="12">
        <v>34</v>
      </c>
      <c r="C23" s="35" t="s">
        <v>25</v>
      </c>
      <c r="D23" s="35"/>
      <c r="E23" s="15">
        <f>VLOOKUP(C23,RA!B26:D58,3,0)</f>
        <v>255173.42180000001</v>
      </c>
      <c r="F23" s="25">
        <f>VLOOKUP(C23,RA!B27:I62,8,0)</f>
        <v>77486.668999999994</v>
      </c>
      <c r="G23" s="16">
        <f t="shared" si="0"/>
        <v>177686.75280000002</v>
      </c>
      <c r="H23" s="27">
        <f>RA!J27</f>
        <v>30.3662773549874</v>
      </c>
      <c r="I23" s="20">
        <f>VLOOKUP(B23,RMS!B:D,3,FALSE)</f>
        <v>255173.42254469401</v>
      </c>
      <c r="J23" s="21">
        <f>VLOOKUP(B23,RMS!B:E,4,FALSE)</f>
        <v>177686.76711922701</v>
      </c>
      <c r="K23" s="22">
        <f t="shared" si="1"/>
        <v>-7.4469399987719953E-4</v>
      </c>
      <c r="L23" s="22">
        <f t="shared" si="2"/>
        <v>-1.4319226989755407E-2</v>
      </c>
    </row>
    <row r="24" spans="1:12">
      <c r="A24" s="38"/>
      <c r="B24" s="12">
        <v>35</v>
      </c>
      <c r="C24" s="35" t="s">
        <v>26</v>
      </c>
      <c r="D24" s="35"/>
      <c r="E24" s="15">
        <f>VLOOKUP(C24,RA!B28:D59,3,0)</f>
        <v>750308.55079999997</v>
      </c>
      <c r="F24" s="25">
        <f>VLOOKUP(C24,RA!B28:I63,8,0)</f>
        <v>67346.391900000002</v>
      </c>
      <c r="G24" s="16">
        <f t="shared" si="0"/>
        <v>682962.15889999992</v>
      </c>
      <c r="H24" s="27">
        <f>RA!J28</f>
        <v>8.9758262555042698</v>
      </c>
      <c r="I24" s="20">
        <f>VLOOKUP(B24,RMS!B:D,3,FALSE)</f>
        <v>750308.550887611</v>
      </c>
      <c r="J24" s="21">
        <f>VLOOKUP(B24,RMS!B:E,4,FALSE)</f>
        <v>682962.15901184699</v>
      </c>
      <c r="K24" s="22">
        <f t="shared" si="1"/>
        <v>-8.7611027993261814E-5</v>
      </c>
      <c r="L24" s="22">
        <f t="shared" si="2"/>
        <v>-1.1184706818312407E-4</v>
      </c>
    </row>
    <row r="25" spans="1:12">
      <c r="A25" s="38"/>
      <c r="B25" s="12">
        <v>36</v>
      </c>
      <c r="C25" s="35" t="s">
        <v>27</v>
      </c>
      <c r="D25" s="35"/>
      <c r="E25" s="15">
        <f>VLOOKUP(C25,RA!B28:D60,3,0)</f>
        <v>596937.88939999999</v>
      </c>
      <c r="F25" s="25">
        <f>VLOOKUP(C25,RA!B29:I64,8,0)</f>
        <v>99192.099199999997</v>
      </c>
      <c r="G25" s="16">
        <f t="shared" si="0"/>
        <v>497745.79019999999</v>
      </c>
      <c r="H25" s="27">
        <f>RA!J29</f>
        <v>16.616820771705601</v>
      </c>
      <c r="I25" s="20">
        <f>VLOOKUP(B25,RMS!B:D,3,FALSE)</f>
        <v>596937.89068672596</v>
      </c>
      <c r="J25" s="21">
        <f>VLOOKUP(B25,RMS!B:E,4,FALSE)</f>
        <v>497745.77077260701</v>
      </c>
      <c r="K25" s="22">
        <f t="shared" si="1"/>
        <v>-1.2867259792983532E-3</v>
      </c>
      <c r="L25" s="22">
        <f t="shared" si="2"/>
        <v>1.9427392981015146E-2</v>
      </c>
    </row>
    <row r="26" spans="1:12">
      <c r="A26" s="38"/>
      <c r="B26" s="12">
        <v>37</v>
      </c>
      <c r="C26" s="35" t="s">
        <v>28</v>
      </c>
      <c r="D26" s="35"/>
      <c r="E26" s="15">
        <f>VLOOKUP(C26,RA!B30:D61,3,0)</f>
        <v>1071578.0208999999</v>
      </c>
      <c r="F26" s="25">
        <f>VLOOKUP(C26,RA!B30:I65,8,0)</f>
        <v>143207.9167</v>
      </c>
      <c r="G26" s="16">
        <f t="shared" si="0"/>
        <v>928370.10419999994</v>
      </c>
      <c r="H26" s="27">
        <f>RA!J30</f>
        <v>13.364208103085399</v>
      </c>
      <c r="I26" s="20">
        <f>VLOOKUP(B26,RMS!B:D,3,FALSE)</f>
        <v>1071577.9995194699</v>
      </c>
      <c r="J26" s="21">
        <f>VLOOKUP(B26,RMS!B:E,4,FALSE)</f>
        <v>928370.080397813</v>
      </c>
      <c r="K26" s="22">
        <f t="shared" si="1"/>
        <v>2.1380529971793294E-2</v>
      </c>
      <c r="L26" s="22">
        <f t="shared" si="2"/>
        <v>2.3802186944521964E-2</v>
      </c>
    </row>
    <row r="27" spans="1:12">
      <c r="A27" s="38"/>
      <c r="B27" s="12">
        <v>38</v>
      </c>
      <c r="C27" s="35" t="s">
        <v>29</v>
      </c>
      <c r="D27" s="35"/>
      <c r="E27" s="15">
        <f>VLOOKUP(C27,RA!B30:D62,3,0)</f>
        <v>563725.3591</v>
      </c>
      <c r="F27" s="25">
        <f>VLOOKUP(C27,RA!B31:I66,8,0)</f>
        <v>45148.204299999998</v>
      </c>
      <c r="G27" s="16">
        <f t="shared" si="0"/>
        <v>518577.15480000002</v>
      </c>
      <c r="H27" s="27">
        <f>RA!J31</f>
        <v>8.0089007122333697</v>
      </c>
      <c r="I27" s="20">
        <f>VLOOKUP(B27,RMS!B:D,3,FALSE)</f>
        <v>563725.32208761096</v>
      </c>
      <c r="J27" s="21">
        <f>VLOOKUP(B27,RMS!B:E,4,FALSE)</f>
        <v>518576.91760885</v>
      </c>
      <c r="K27" s="22">
        <f t="shared" si="1"/>
        <v>3.7012389046140015E-2</v>
      </c>
      <c r="L27" s="22">
        <f t="shared" si="2"/>
        <v>0.23719115002313629</v>
      </c>
    </row>
    <row r="28" spans="1:12">
      <c r="A28" s="38"/>
      <c r="B28" s="12">
        <v>39</v>
      </c>
      <c r="C28" s="35" t="s">
        <v>30</v>
      </c>
      <c r="D28" s="35"/>
      <c r="E28" s="15">
        <f>VLOOKUP(C28,RA!B32:D63,3,0)</f>
        <v>137802.96359999999</v>
      </c>
      <c r="F28" s="25">
        <f>VLOOKUP(C28,RA!B32:I67,8,0)</f>
        <v>40756.200499999999</v>
      </c>
      <c r="G28" s="16">
        <f t="shared" si="0"/>
        <v>97046.763099999982</v>
      </c>
      <c r="H28" s="27">
        <f>RA!J32</f>
        <v>29.575706817382301</v>
      </c>
      <c r="I28" s="20">
        <f>VLOOKUP(B28,RMS!B:D,3,FALSE)</f>
        <v>137802.90378565199</v>
      </c>
      <c r="J28" s="21">
        <f>VLOOKUP(B28,RMS!B:E,4,FALSE)</f>
        <v>97046.748306320602</v>
      </c>
      <c r="K28" s="22">
        <f t="shared" si="1"/>
        <v>5.981434800196439E-2</v>
      </c>
      <c r="L28" s="22">
        <f t="shared" si="2"/>
        <v>1.4793679380090907E-2</v>
      </c>
    </row>
    <row r="29" spans="1:12">
      <c r="A29" s="38"/>
      <c r="B29" s="12">
        <v>40</v>
      </c>
      <c r="C29" s="35" t="s">
        <v>31</v>
      </c>
      <c r="D29" s="35"/>
      <c r="E29" s="15">
        <f>VLOOKUP(C29,RA!B32:D64,3,0)</f>
        <v>30.769200000000001</v>
      </c>
      <c r="F29" s="25">
        <f>VLOOKUP(C29,RA!B33:I68,8,0)</f>
        <v>5.9908000000000001</v>
      </c>
      <c r="G29" s="16">
        <f t="shared" si="0"/>
        <v>24.778400000000001</v>
      </c>
      <c r="H29" s="27">
        <f>RA!J33</f>
        <v>19.470119470119499</v>
      </c>
      <c r="I29" s="20">
        <f>VLOOKUP(B29,RMS!B:D,3,FALSE)</f>
        <v>30.769200000000001</v>
      </c>
      <c r="J29" s="21">
        <f>VLOOKUP(B29,RMS!B:E,4,FALSE)</f>
        <v>24.778400000000001</v>
      </c>
      <c r="K29" s="22">
        <f t="shared" si="1"/>
        <v>0</v>
      </c>
      <c r="L29" s="22">
        <f t="shared" si="2"/>
        <v>0</v>
      </c>
    </row>
    <row r="30" spans="1:12">
      <c r="A30" s="38"/>
      <c r="B30" s="12">
        <v>41</v>
      </c>
      <c r="C30" s="35" t="s">
        <v>36</v>
      </c>
      <c r="D30" s="35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>
      <c r="A31" s="38"/>
      <c r="B31" s="12">
        <v>42</v>
      </c>
      <c r="C31" s="35" t="s">
        <v>32</v>
      </c>
      <c r="D31" s="35"/>
      <c r="E31" s="15">
        <f>VLOOKUP(C31,RA!B34:D66,3,0)</f>
        <v>86539.257199999993</v>
      </c>
      <c r="F31" s="25">
        <f>VLOOKUP(C31,RA!B35:I70,8,0)</f>
        <v>7077.9987000000001</v>
      </c>
      <c r="G31" s="16">
        <f t="shared" si="0"/>
        <v>79461.258499999996</v>
      </c>
      <c r="H31" s="27">
        <f>RA!J35</f>
        <v>8.1789455202303305</v>
      </c>
      <c r="I31" s="20">
        <f>VLOOKUP(B31,RMS!B:D,3,FALSE)</f>
        <v>86539.257100000003</v>
      </c>
      <c r="J31" s="21">
        <f>VLOOKUP(B31,RMS!B:E,4,FALSE)</f>
        <v>79461.259399999995</v>
      </c>
      <c r="K31" s="22">
        <f t="shared" si="1"/>
        <v>9.9999990197829902E-5</v>
      </c>
      <c r="L31" s="22">
        <f t="shared" si="2"/>
        <v>-8.9999999909196049E-4</v>
      </c>
    </row>
    <row r="32" spans="1:12">
      <c r="A32" s="38"/>
      <c r="B32" s="12">
        <v>71</v>
      </c>
      <c r="C32" s="35" t="s">
        <v>37</v>
      </c>
      <c r="D32" s="35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>
      <c r="A33" s="38"/>
      <c r="B33" s="12">
        <v>72</v>
      </c>
      <c r="C33" s="35" t="s">
        <v>38</v>
      </c>
      <c r="D33" s="35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>
      <c r="A34" s="38"/>
      <c r="B34" s="12">
        <v>73</v>
      </c>
      <c r="C34" s="35" t="s">
        <v>39</v>
      </c>
      <c r="D34" s="35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>
      <c r="A35" s="38"/>
      <c r="B35" s="12">
        <v>75</v>
      </c>
      <c r="C35" s="35" t="s">
        <v>33</v>
      </c>
      <c r="D35" s="35"/>
      <c r="E35" s="15">
        <f>VLOOKUP(C35,RA!B8:D70,3,0)</f>
        <v>227311.1195</v>
      </c>
      <c r="F35" s="25">
        <f>VLOOKUP(C35,RA!B8:I74,8,0)</f>
        <v>12070.2037</v>
      </c>
      <c r="G35" s="16">
        <f t="shared" si="0"/>
        <v>215240.91579999999</v>
      </c>
      <c r="H35" s="27">
        <f>RA!J39</f>
        <v>5.3099926332464404</v>
      </c>
      <c r="I35" s="20">
        <f>VLOOKUP(B35,RMS!B:D,3,FALSE)</f>
        <v>227311.11965812001</v>
      </c>
      <c r="J35" s="21">
        <f>VLOOKUP(B35,RMS!B:E,4,FALSE)</f>
        <v>215240.914358974</v>
      </c>
      <c r="K35" s="22">
        <f t="shared" si="1"/>
        <v>-1.5812000492587686E-4</v>
      </c>
      <c r="L35" s="22">
        <f t="shared" si="2"/>
        <v>1.4410259900614619E-3</v>
      </c>
    </row>
    <row r="36" spans="1:12">
      <c r="A36" s="38"/>
      <c r="B36" s="12">
        <v>76</v>
      </c>
      <c r="C36" s="35" t="s">
        <v>34</v>
      </c>
      <c r="D36" s="35"/>
      <c r="E36" s="15">
        <f>VLOOKUP(C36,RA!B8:D71,3,0)</f>
        <v>340961.54340000002</v>
      </c>
      <c r="F36" s="25">
        <f>VLOOKUP(C36,RA!B8:I75,8,0)</f>
        <v>24021.772799999999</v>
      </c>
      <c r="G36" s="16">
        <f t="shared" si="0"/>
        <v>316939.77060000005</v>
      </c>
      <c r="H36" s="27">
        <f>RA!J40</f>
        <v>7.0453026932186296</v>
      </c>
      <c r="I36" s="20">
        <f>VLOOKUP(B36,RMS!B:D,3,FALSE)</f>
        <v>340961.53386410302</v>
      </c>
      <c r="J36" s="21">
        <f>VLOOKUP(B36,RMS!B:E,4,FALSE)</f>
        <v>316939.77271025599</v>
      </c>
      <c r="K36" s="22">
        <f t="shared" si="1"/>
        <v>9.5358969992958009E-3</v>
      </c>
      <c r="L36" s="22">
        <f t="shared" si="2"/>
        <v>-2.1102559403516352E-3</v>
      </c>
    </row>
    <row r="37" spans="1:12">
      <c r="A37" s="38"/>
      <c r="B37" s="12">
        <v>77</v>
      </c>
      <c r="C37" s="35" t="s">
        <v>40</v>
      </c>
      <c r="D37" s="35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38"/>
      <c r="B38" s="12">
        <v>78</v>
      </c>
      <c r="C38" s="35" t="s">
        <v>41</v>
      </c>
      <c r="D38" s="35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38"/>
      <c r="B39" s="12">
        <v>99</v>
      </c>
      <c r="C39" s="35" t="s">
        <v>35</v>
      </c>
      <c r="D39" s="35"/>
      <c r="E39" s="15">
        <f>VLOOKUP(C39,RA!B8:D74,3,0)</f>
        <v>39222.553500000002</v>
      </c>
      <c r="F39" s="25">
        <f>VLOOKUP(C39,RA!B8:I78,8,0)</f>
        <v>4415.3588</v>
      </c>
      <c r="G39" s="16">
        <f t="shared" si="0"/>
        <v>34807.1947</v>
      </c>
      <c r="H39" s="27">
        <f>RA!J43</f>
        <v>11.2571936449778</v>
      </c>
      <c r="I39" s="20">
        <f>VLOOKUP(B39,RMS!B:D,3,FALSE)</f>
        <v>39222.553513350002</v>
      </c>
      <c r="J39" s="21">
        <f>VLOOKUP(B39,RMS!B:E,4,FALSE)</f>
        <v>34807.194735647798</v>
      </c>
      <c r="K39" s="22">
        <f t="shared" si="1"/>
        <v>-1.3349999790079892E-5</v>
      </c>
      <c r="L39" s="22">
        <f t="shared" si="2"/>
        <v>-3.564779763109982E-5</v>
      </c>
    </row>
  </sheetData>
  <mergeCells count="39"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W43"/>
    </sheetView>
  </sheetViews>
  <sheetFormatPr defaultRowHeight="11.25"/>
  <cols>
    <col min="1" max="1" width="7.75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7" width="9.25" style="34" bestFit="1" customWidth="1"/>
    <col min="18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53" t="s">
        <v>47</v>
      </c>
      <c r="W1" s="41"/>
    </row>
    <row r="2" spans="1:23" ht="12.7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53"/>
      <c r="W2" s="41"/>
    </row>
    <row r="3" spans="1:23" ht="23.25" thickBot="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54" t="s">
        <v>48</v>
      </c>
      <c r="W3" s="41"/>
    </row>
    <row r="4" spans="1:23" ht="15" thickTop="1" thickBot="1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52"/>
      <c r="W4" s="41"/>
    </row>
    <row r="5" spans="1:23" ht="15" thickTop="1" thickBot="1">
      <c r="A5" s="55"/>
      <c r="B5" s="56"/>
      <c r="C5" s="57"/>
      <c r="D5" s="58" t="s">
        <v>0</v>
      </c>
      <c r="E5" s="58" t="s">
        <v>60</v>
      </c>
      <c r="F5" s="58" t="s">
        <v>61</v>
      </c>
      <c r="G5" s="58" t="s">
        <v>49</v>
      </c>
      <c r="H5" s="58" t="s">
        <v>50</v>
      </c>
      <c r="I5" s="58" t="s">
        <v>1</v>
      </c>
      <c r="J5" s="58" t="s">
        <v>2</v>
      </c>
      <c r="K5" s="58" t="s">
        <v>51</v>
      </c>
      <c r="L5" s="58" t="s">
        <v>52</v>
      </c>
      <c r="M5" s="58" t="s">
        <v>53</v>
      </c>
      <c r="N5" s="58" t="s">
        <v>54</v>
      </c>
      <c r="O5" s="58" t="s">
        <v>55</v>
      </c>
      <c r="P5" s="58" t="s">
        <v>62</v>
      </c>
      <c r="Q5" s="58" t="s">
        <v>63</v>
      </c>
      <c r="R5" s="58" t="s">
        <v>56</v>
      </c>
      <c r="S5" s="58" t="s">
        <v>57</v>
      </c>
      <c r="T5" s="58" t="s">
        <v>58</v>
      </c>
      <c r="U5" s="59" t="s">
        <v>59</v>
      </c>
      <c r="V5" s="52"/>
      <c r="W5" s="52"/>
    </row>
    <row r="6" spans="1:23" ht="14.25" thickBot="1">
      <c r="A6" s="60" t="s">
        <v>3</v>
      </c>
      <c r="B6" s="42" t="s">
        <v>4</v>
      </c>
      <c r="C6" s="43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1"/>
      <c r="V6" s="52"/>
      <c r="W6" s="52"/>
    </row>
    <row r="7" spans="1:23" ht="14.25" thickBot="1">
      <c r="A7" s="44" t="s">
        <v>5</v>
      </c>
      <c r="B7" s="45"/>
      <c r="C7" s="46"/>
      <c r="D7" s="62">
        <v>13158033.909499999</v>
      </c>
      <c r="E7" s="62">
        <v>17014386</v>
      </c>
      <c r="F7" s="63">
        <v>77.334756067600694</v>
      </c>
      <c r="G7" s="62">
        <v>11891139.1982</v>
      </c>
      <c r="H7" s="63">
        <v>10.65410714805</v>
      </c>
      <c r="I7" s="62">
        <v>1601492.3362</v>
      </c>
      <c r="J7" s="63">
        <v>12.171213018714999</v>
      </c>
      <c r="K7" s="62">
        <v>1681582.9812</v>
      </c>
      <c r="L7" s="63">
        <v>14.141479240732</v>
      </c>
      <c r="M7" s="63">
        <v>-4.7628125341068001E-2</v>
      </c>
      <c r="N7" s="62">
        <v>363825319.63440001</v>
      </c>
      <c r="O7" s="62">
        <v>1979027377.5638001</v>
      </c>
      <c r="P7" s="62">
        <v>857615</v>
      </c>
      <c r="Q7" s="62">
        <v>771300</v>
      </c>
      <c r="R7" s="63">
        <v>11.1908466225852</v>
      </c>
      <c r="S7" s="62">
        <v>15.3425883519994</v>
      </c>
      <c r="T7" s="62">
        <v>16.690256749902801</v>
      </c>
      <c r="U7" s="64">
        <v>-8.7838399035694401</v>
      </c>
      <c r="V7" s="52"/>
      <c r="W7" s="52"/>
    </row>
    <row r="8" spans="1:23" ht="14.25" thickBot="1">
      <c r="A8" s="47">
        <v>41718</v>
      </c>
      <c r="B8" s="50" t="s">
        <v>6</v>
      </c>
      <c r="C8" s="51"/>
      <c r="D8" s="65">
        <v>562801.06869999995</v>
      </c>
      <c r="E8" s="65">
        <v>579706</v>
      </c>
      <c r="F8" s="66">
        <v>97.083878500481305</v>
      </c>
      <c r="G8" s="65">
        <v>478541.92950000003</v>
      </c>
      <c r="H8" s="66">
        <v>17.607472617506598</v>
      </c>
      <c r="I8" s="65">
        <v>99727.037200000006</v>
      </c>
      <c r="J8" s="66">
        <v>17.719766849476098</v>
      </c>
      <c r="K8" s="65">
        <v>106063.5778</v>
      </c>
      <c r="L8" s="66">
        <v>22.163904824561499</v>
      </c>
      <c r="M8" s="66">
        <v>-5.9742851706818E-2</v>
      </c>
      <c r="N8" s="65">
        <v>15495667.5779</v>
      </c>
      <c r="O8" s="65">
        <v>82801734.955500007</v>
      </c>
      <c r="P8" s="65">
        <v>31493</v>
      </c>
      <c r="Q8" s="65">
        <v>30697</v>
      </c>
      <c r="R8" s="66">
        <v>2.5930872723718901</v>
      </c>
      <c r="S8" s="65">
        <v>17.870671854062799</v>
      </c>
      <c r="T8" s="65">
        <v>17.942666547219599</v>
      </c>
      <c r="U8" s="67">
        <v>-0.40286506150814499</v>
      </c>
      <c r="V8" s="52"/>
      <c r="W8" s="52"/>
    </row>
    <row r="9" spans="1:23" ht="12" customHeight="1" thickBot="1">
      <c r="A9" s="48"/>
      <c r="B9" s="50" t="s">
        <v>7</v>
      </c>
      <c r="C9" s="51"/>
      <c r="D9" s="65">
        <v>83360.042600000001</v>
      </c>
      <c r="E9" s="65">
        <v>94743</v>
      </c>
      <c r="F9" s="66">
        <v>87.985437024371194</v>
      </c>
      <c r="G9" s="65">
        <v>74925.434999999998</v>
      </c>
      <c r="H9" s="66">
        <v>11.2573355096303</v>
      </c>
      <c r="I9" s="65">
        <v>16982.198100000001</v>
      </c>
      <c r="J9" s="66">
        <v>20.372108231144299</v>
      </c>
      <c r="K9" s="65">
        <v>16376.242899999999</v>
      </c>
      <c r="L9" s="66">
        <v>21.8567204848394</v>
      </c>
      <c r="M9" s="66">
        <v>3.7002089166617999E-2</v>
      </c>
      <c r="N9" s="65">
        <v>2497258.0639</v>
      </c>
      <c r="O9" s="65">
        <v>13758403.1417</v>
      </c>
      <c r="P9" s="65">
        <v>5694</v>
      </c>
      <c r="Q9" s="65">
        <v>5008</v>
      </c>
      <c r="R9" s="66">
        <v>13.6980830670927</v>
      </c>
      <c r="S9" s="65">
        <v>14.6399793818054</v>
      </c>
      <c r="T9" s="65">
        <v>14.9053573282748</v>
      </c>
      <c r="U9" s="67">
        <v>-1.8126934440847799</v>
      </c>
      <c r="V9" s="52"/>
      <c r="W9" s="52"/>
    </row>
    <row r="10" spans="1:23" ht="14.25" thickBot="1">
      <c r="A10" s="48"/>
      <c r="B10" s="50" t="s">
        <v>8</v>
      </c>
      <c r="C10" s="51"/>
      <c r="D10" s="65">
        <v>108967.43889999999</v>
      </c>
      <c r="E10" s="65">
        <v>120543</v>
      </c>
      <c r="F10" s="66">
        <v>90.397151970666101</v>
      </c>
      <c r="G10" s="65">
        <v>90656.052800000005</v>
      </c>
      <c r="H10" s="66">
        <v>20.198746288234599</v>
      </c>
      <c r="I10" s="65">
        <v>26416.493399999999</v>
      </c>
      <c r="J10" s="66">
        <v>24.242556920368301</v>
      </c>
      <c r="K10" s="65">
        <v>26546.3262</v>
      </c>
      <c r="L10" s="66">
        <v>29.282464193058299</v>
      </c>
      <c r="M10" s="66">
        <v>-4.8908010480180003E-3</v>
      </c>
      <c r="N10" s="65">
        <v>3036279.5723000001</v>
      </c>
      <c r="O10" s="65">
        <v>19460780.4038</v>
      </c>
      <c r="P10" s="65">
        <v>81670</v>
      </c>
      <c r="Q10" s="65">
        <v>74908</v>
      </c>
      <c r="R10" s="66">
        <v>9.0270732098040298</v>
      </c>
      <c r="S10" s="65">
        <v>1.33424071139953</v>
      </c>
      <c r="T10" s="65">
        <v>1.3823643722966801</v>
      </c>
      <c r="U10" s="67">
        <v>-3.6068200052650701</v>
      </c>
      <c r="V10" s="52"/>
      <c r="W10" s="52"/>
    </row>
    <row r="11" spans="1:23" ht="14.25" thickBot="1">
      <c r="A11" s="48"/>
      <c r="B11" s="50" t="s">
        <v>9</v>
      </c>
      <c r="C11" s="51"/>
      <c r="D11" s="65">
        <v>48804.291400000002</v>
      </c>
      <c r="E11" s="65">
        <v>48587</v>
      </c>
      <c r="F11" s="66">
        <v>100.44722127318001</v>
      </c>
      <c r="G11" s="65">
        <v>38047.053</v>
      </c>
      <c r="H11" s="66">
        <v>28.273512800058398</v>
      </c>
      <c r="I11" s="65">
        <v>8996.6450999999997</v>
      </c>
      <c r="J11" s="66">
        <v>18.434127085799702</v>
      </c>
      <c r="K11" s="65">
        <v>8508.0085999999992</v>
      </c>
      <c r="L11" s="66">
        <v>22.361807102379299</v>
      </c>
      <c r="M11" s="66">
        <v>5.7432534800212001E-2</v>
      </c>
      <c r="N11" s="65">
        <v>1480739.6768</v>
      </c>
      <c r="O11" s="65">
        <v>8691086.7695000004</v>
      </c>
      <c r="P11" s="65">
        <v>4797</v>
      </c>
      <c r="Q11" s="65">
        <v>4645</v>
      </c>
      <c r="R11" s="66">
        <v>3.27233584499462</v>
      </c>
      <c r="S11" s="65">
        <v>10.1739194079633</v>
      </c>
      <c r="T11" s="65">
        <v>10.371942002152901</v>
      </c>
      <c r="U11" s="67">
        <v>-1.9463747082028799</v>
      </c>
      <c r="V11" s="52"/>
      <c r="W11" s="52"/>
    </row>
    <row r="12" spans="1:23" ht="14.25" thickBot="1">
      <c r="A12" s="48"/>
      <c r="B12" s="50" t="s">
        <v>10</v>
      </c>
      <c r="C12" s="51"/>
      <c r="D12" s="65">
        <v>86556.860100000005</v>
      </c>
      <c r="E12" s="65">
        <v>140983</v>
      </c>
      <c r="F12" s="66">
        <v>61.395246306292201</v>
      </c>
      <c r="G12" s="65">
        <v>120200.019</v>
      </c>
      <c r="H12" s="66">
        <v>-27.9893124642518</v>
      </c>
      <c r="I12" s="65">
        <v>13393.1122</v>
      </c>
      <c r="J12" s="66">
        <v>15.4731955208713</v>
      </c>
      <c r="K12" s="65">
        <v>15878.009700000001</v>
      </c>
      <c r="L12" s="66">
        <v>13.209656564197401</v>
      </c>
      <c r="M12" s="66">
        <v>-0.156499306081165</v>
      </c>
      <c r="N12" s="65">
        <v>4497901.8887999998</v>
      </c>
      <c r="O12" s="65">
        <v>24028236.895</v>
      </c>
      <c r="P12" s="65">
        <v>971</v>
      </c>
      <c r="Q12" s="65">
        <v>973</v>
      </c>
      <c r="R12" s="66">
        <v>-0.20554984583761601</v>
      </c>
      <c r="S12" s="65">
        <v>89.141977445932</v>
      </c>
      <c r="T12" s="65">
        <v>100.33739630010299</v>
      </c>
      <c r="U12" s="67">
        <v>-12.559087396239599</v>
      </c>
      <c r="V12" s="52"/>
      <c r="W12" s="52"/>
    </row>
    <row r="13" spans="1:23" ht="14.25" thickBot="1">
      <c r="A13" s="48"/>
      <c r="B13" s="50" t="s">
        <v>11</v>
      </c>
      <c r="C13" s="51"/>
      <c r="D13" s="65">
        <v>238261.6728</v>
      </c>
      <c r="E13" s="65">
        <v>312228</v>
      </c>
      <c r="F13" s="66">
        <v>76.310155655482504</v>
      </c>
      <c r="G13" s="65">
        <v>221483.95619999999</v>
      </c>
      <c r="H13" s="66">
        <v>7.5751385734006398</v>
      </c>
      <c r="I13" s="65">
        <v>48683.940999999999</v>
      </c>
      <c r="J13" s="66">
        <v>20.4329720461864</v>
      </c>
      <c r="K13" s="65">
        <v>54977.878299999997</v>
      </c>
      <c r="L13" s="66">
        <v>24.8225105074225</v>
      </c>
      <c r="M13" s="66">
        <v>-0.114481269459975</v>
      </c>
      <c r="N13" s="65">
        <v>9905729.7524999995</v>
      </c>
      <c r="O13" s="65">
        <v>40985015.871299997</v>
      </c>
      <c r="P13" s="65">
        <v>11464</v>
      </c>
      <c r="Q13" s="65">
        <v>12031</v>
      </c>
      <c r="R13" s="66">
        <v>-4.7128252015626302</v>
      </c>
      <c r="S13" s="65">
        <v>20.783467620376801</v>
      </c>
      <c r="T13" s="65">
        <v>20.284600049871202</v>
      </c>
      <c r="U13" s="67">
        <v>2.4003096096271999</v>
      </c>
      <c r="V13" s="52"/>
      <c r="W13" s="52"/>
    </row>
    <row r="14" spans="1:23" ht="14.25" thickBot="1">
      <c r="A14" s="48"/>
      <c r="B14" s="50" t="s">
        <v>12</v>
      </c>
      <c r="C14" s="51"/>
      <c r="D14" s="65">
        <v>113718.007</v>
      </c>
      <c r="E14" s="65">
        <v>122269</v>
      </c>
      <c r="F14" s="66">
        <v>93.006409637765898</v>
      </c>
      <c r="G14" s="65">
        <v>112166.5735</v>
      </c>
      <c r="H14" s="66">
        <v>1.3831513717408801</v>
      </c>
      <c r="I14" s="65">
        <v>20204.154500000001</v>
      </c>
      <c r="J14" s="66">
        <v>17.766891130971</v>
      </c>
      <c r="K14" s="65">
        <v>18689.784</v>
      </c>
      <c r="L14" s="66">
        <v>16.6625255785316</v>
      </c>
      <c r="M14" s="66">
        <v>8.1026645358768995E-2</v>
      </c>
      <c r="N14" s="65">
        <v>2772925.7716000001</v>
      </c>
      <c r="O14" s="65">
        <v>16965664.0779</v>
      </c>
      <c r="P14" s="65">
        <v>2348</v>
      </c>
      <c r="Q14" s="65">
        <v>2539</v>
      </c>
      <c r="R14" s="66">
        <v>-7.5226467113036604</v>
      </c>
      <c r="S14" s="65">
        <v>48.431859880749599</v>
      </c>
      <c r="T14" s="65">
        <v>52.118550137849503</v>
      </c>
      <c r="U14" s="67">
        <v>-7.6121178624514103</v>
      </c>
      <c r="V14" s="52"/>
      <c r="W14" s="52"/>
    </row>
    <row r="15" spans="1:23" ht="14.25" thickBot="1">
      <c r="A15" s="48"/>
      <c r="B15" s="50" t="s">
        <v>13</v>
      </c>
      <c r="C15" s="51"/>
      <c r="D15" s="65">
        <v>87836.828399999999</v>
      </c>
      <c r="E15" s="65">
        <v>74267</v>
      </c>
      <c r="F15" s="66">
        <v>118.271679750091</v>
      </c>
      <c r="G15" s="65">
        <v>62066.777499999997</v>
      </c>
      <c r="H15" s="66">
        <v>41.519878972289199</v>
      </c>
      <c r="I15" s="65">
        <v>9864.6915000000008</v>
      </c>
      <c r="J15" s="66">
        <v>11.2307009254446</v>
      </c>
      <c r="K15" s="65">
        <v>14671.080099999999</v>
      </c>
      <c r="L15" s="66">
        <v>23.637573418404099</v>
      </c>
      <c r="M15" s="66">
        <v>-0.327609730656436</v>
      </c>
      <c r="N15" s="65">
        <v>2566533.5591000002</v>
      </c>
      <c r="O15" s="65">
        <v>12427462.9427</v>
      </c>
      <c r="P15" s="65">
        <v>3315</v>
      </c>
      <c r="Q15" s="65">
        <v>3608</v>
      </c>
      <c r="R15" s="66">
        <v>-8.1208425720620792</v>
      </c>
      <c r="S15" s="65">
        <v>26.4967808144796</v>
      </c>
      <c r="T15" s="65">
        <v>25.813211779379198</v>
      </c>
      <c r="U15" s="67">
        <v>2.5798191859100599</v>
      </c>
      <c r="V15" s="52"/>
      <c r="W15" s="52"/>
    </row>
    <row r="16" spans="1:23" ht="14.25" thickBot="1">
      <c r="A16" s="48"/>
      <c r="B16" s="50" t="s">
        <v>14</v>
      </c>
      <c r="C16" s="51"/>
      <c r="D16" s="65">
        <v>575697.66020000004</v>
      </c>
      <c r="E16" s="65">
        <v>669682</v>
      </c>
      <c r="F16" s="66">
        <v>85.965825600807605</v>
      </c>
      <c r="G16" s="65">
        <v>516609.92239999998</v>
      </c>
      <c r="H16" s="66">
        <v>11.437592511869999</v>
      </c>
      <c r="I16" s="65">
        <v>22383.236000000001</v>
      </c>
      <c r="J16" s="66">
        <v>3.8880192759901</v>
      </c>
      <c r="K16" s="65">
        <v>40494.040800000002</v>
      </c>
      <c r="L16" s="66">
        <v>7.83841715851643</v>
      </c>
      <c r="M16" s="66">
        <v>-0.447246173565371</v>
      </c>
      <c r="N16" s="65">
        <v>16101498.251</v>
      </c>
      <c r="O16" s="65">
        <v>96128899.204899997</v>
      </c>
      <c r="P16" s="65">
        <v>34520</v>
      </c>
      <c r="Q16" s="65">
        <v>33954</v>
      </c>
      <c r="R16" s="66">
        <v>1.6669611827766899</v>
      </c>
      <c r="S16" s="65">
        <v>16.677220747392798</v>
      </c>
      <c r="T16" s="65">
        <v>16.659323726217799</v>
      </c>
      <c r="U16" s="67">
        <v>0.107314170904585</v>
      </c>
      <c r="V16" s="52"/>
      <c r="W16" s="52"/>
    </row>
    <row r="17" spans="1:21" ht="12" thickBot="1">
      <c r="A17" s="48"/>
      <c r="B17" s="50" t="s">
        <v>15</v>
      </c>
      <c r="C17" s="51"/>
      <c r="D17" s="65">
        <v>443898.89079999999</v>
      </c>
      <c r="E17" s="65">
        <v>469868</v>
      </c>
      <c r="F17" s="66">
        <v>94.473105382788404</v>
      </c>
      <c r="G17" s="65">
        <v>739773.29790000001</v>
      </c>
      <c r="H17" s="66">
        <v>-39.995280708279303</v>
      </c>
      <c r="I17" s="65">
        <v>41379.544800000003</v>
      </c>
      <c r="J17" s="66">
        <v>9.3218400986371606</v>
      </c>
      <c r="K17" s="65">
        <v>56248.538800000002</v>
      </c>
      <c r="L17" s="66">
        <v>7.6034832508382202</v>
      </c>
      <c r="M17" s="66">
        <v>-0.26434453795980201</v>
      </c>
      <c r="N17" s="65">
        <v>13297739.6062</v>
      </c>
      <c r="O17" s="65">
        <v>117454401.09819999</v>
      </c>
      <c r="P17" s="65">
        <v>11787</v>
      </c>
      <c r="Q17" s="65">
        <v>10706</v>
      </c>
      <c r="R17" s="66">
        <v>10.097141789650699</v>
      </c>
      <c r="S17" s="65">
        <v>37.660039942309297</v>
      </c>
      <c r="T17" s="65">
        <v>63.321136941901699</v>
      </c>
      <c r="U17" s="67">
        <v>-68.138793901711594</v>
      </c>
    </row>
    <row r="18" spans="1:21" ht="12" thickBot="1">
      <c r="A18" s="48"/>
      <c r="B18" s="50" t="s">
        <v>16</v>
      </c>
      <c r="C18" s="51"/>
      <c r="D18" s="65">
        <v>1507067.4212</v>
      </c>
      <c r="E18" s="65">
        <v>1536029</v>
      </c>
      <c r="F18" s="66">
        <v>98.114516145202998</v>
      </c>
      <c r="G18" s="65">
        <v>1301805.2830000001</v>
      </c>
      <c r="H18" s="66">
        <v>15.7674992474278</v>
      </c>
      <c r="I18" s="65">
        <v>204124.39550000001</v>
      </c>
      <c r="J18" s="66">
        <v>13.5444766855531</v>
      </c>
      <c r="K18" s="65">
        <v>229191.15280000001</v>
      </c>
      <c r="L18" s="66">
        <v>17.6056400901854</v>
      </c>
      <c r="M18" s="66">
        <v>-0.109370527586962</v>
      </c>
      <c r="N18" s="65">
        <v>39972081.530199997</v>
      </c>
      <c r="O18" s="65">
        <v>281786161.68480003</v>
      </c>
      <c r="P18" s="65">
        <v>78588</v>
      </c>
      <c r="Q18" s="65">
        <v>69290</v>
      </c>
      <c r="R18" s="66">
        <v>13.4189637754366</v>
      </c>
      <c r="S18" s="65">
        <v>19.176813523693198</v>
      </c>
      <c r="T18" s="65">
        <v>18.803452130177501</v>
      </c>
      <c r="U18" s="67">
        <v>1.9469417745256601</v>
      </c>
    </row>
    <row r="19" spans="1:21" ht="12" thickBot="1">
      <c r="A19" s="48"/>
      <c r="B19" s="50" t="s">
        <v>17</v>
      </c>
      <c r="C19" s="51"/>
      <c r="D19" s="65">
        <v>541117.73479999998</v>
      </c>
      <c r="E19" s="65">
        <v>597696</v>
      </c>
      <c r="F19" s="66">
        <v>90.533939460862996</v>
      </c>
      <c r="G19" s="65">
        <v>467116.32250000001</v>
      </c>
      <c r="H19" s="66">
        <v>15.8421807878486</v>
      </c>
      <c r="I19" s="65">
        <v>57623.5389</v>
      </c>
      <c r="J19" s="66">
        <v>10.648983611911699</v>
      </c>
      <c r="K19" s="65">
        <v>61492.655700000003</v>
      </c>
      <c r="L19" s="66">
        <v>13.164313199524299</v>
      </c>
      <c r="M19" s="66">
        <v>-6.2919982166261004E-2</v>
      </c>
      <c r="N19" s="65">
        <v>15229096.0595</v>
      </c>
      <c r="O19" s="65">
        <v>84552745.9507</v>
      </c>
      <c r="P19" s="65">
        <v>14122</v>
      </c>
      <c r="Q19" s="65">
        <v>14380</v>
      </c>
      <c r="R19" s="66">
        <v>-1.79415855354659</v>
      </c>
      <c r="S19" s="65">
        <v>38.3173583628381</v>
      </c>
      <c r="T19" s="65">
        <v>62.335494923504903</v>
      </c>
      <c r="U19" s="67">
        <v>-62.682130467429602</v>
      </c>
    </row>
    <row r="20" spans="1:21" ht="12" thickBot="1">
      <c r="A20" s="48"/>
      <c r="B20" s="50" t="s">
        <v>18</v>
      </c>
      <c r="C20" s="51"/>
      <c r="D20" s="65">
        <v>692656.77110000001</v>
      </c>
      <c r="E20" s="65">
        <v>740717</v>
      </c>
      <c r="F20" s="66">
        <v>93.511661147239806</v>
      </c>
      <c r="G20" s="65">
        <v>622037.31350000005</v>
      </c>
      <c r="H20" s="66">
        <v>11.3529294894944</v>
      </c>
      <c r="I20" s="65">
        <v>54860.352800000001</v>
      </c>
      <c r="J20" s="66">
        <v>7.9202795798670902</v>
      </c>
      <c r="K20" s="65">
        <v>59616.397900000004</v>
      </c>
      <c r="L20" s="66">
        <v>9.5840549443180603</v>
      </c>
      <c r="M20" s="66">
        <v>-7.9777465052111002E-2</v>
      </c>
      <c r="N20" s="65">
        <v>18603289.981400002</v>
      </c>
      <c r="O20" s="65">
        <v>116528389.51530001</v>
      </c>
      <c r="P20" s="65">
        <v>33857</v>
      </c>
      <c r="Q20" s="65">
        <v>29437</v>
      </c>
      <c r="R20" s="66">
        <v>15.0151170295886</v>
      </c>
      <c r="S20" s="65">
        <v>20.458303189886902</v>
      </c>
      <c r="T20" s="65">
        <v>21.790128447192298</v>
      </c>
      <c r="U20" s="67">
        <v>-6.50994974971234</v>
      </c>
    </row>
    <row r="21" spans="1:21" ht="12" thickBot="1">
      <c r="A21" s="48"/>
      <c r="B21" s="50" t="s">
        <v>19</v>
      </c>
      <c r="C21" s="51"/>
      <c r="D21" s="65">
        <v>363613.68119999999</v>
      </c>
      <c r="E21" s="65">
        <v>322663</v>
      </c>
      <c r="F21" s="66">
        <v>112.691471039444</v>
      </c>
      <c r="G21" s="65">
        <v>273189.02039999998</v>
      </c>
      <c r="H21" s="66">
        <v>33.099668744959502</v>
      </c>
      <c r="I21" s="65">
        <v>45273.736799999999</v>
      </c>
      <c r="J21" s="66">
        <v>12.451054275677199</v>
      </c>
      <c r="K21" s="65">
        <v>43707.064599999998</v>
      </c>
      <c r="L21" s="66">
        <v>15.998836459827199</v>
      </c>
      <c r="M21" s="66">
        <v>3.5844827703208001E-2</v>
      </c>
      <c r="N21" s="65">
        <v>9098360.4330000002</v>
      </c>
      <c r="O21" s="65">
        <v>49373699.986199997</v>
      </c>
      <c r="P21" s="65">
        <v>34582</v>
      </c>
      <c r="Q21" s="65">
        <v>32544</v>
      </c>
      <c r="R21" s="66">
        <v>6.2622910521140698</v>
      </c>
      <c r="S21" s="65">
        <v>10.514535920421</v>
      </c>
      <c r="T21" s="65">
        <v>10.8832968627089</v>
      </c>
      <c r="U21" s="67">
        <v>-3.50715376388341</v>
      </c>
    </row>
    <row r="22" spans="1:21" ht="12" thickBot="1">
      <c r="A22" s="48"/>
      <c r="B22" s="50" t="s">
        <v>20</v>
      </c>
      <c r="C22" s="51"/>
      <c r="D22" s="65">
        <v>880187.13659999997</v>
      </c>
      <c r="E22" s="65">
        <v>861980</v>
      </c>
      <c r="F22" s="66">
        <v>102.11224582937</v>
      </c>
      <c r="G22" s="65">
        <v>696584.65729999996</v>
      </c>
      <c r="H22" s="66">
        <v>26.3575255894457</v>
      </c>
      <c r="I22" s="65">
        <v>126331.5484</v>
      </c>
      <c r="J22" s="66">
        <v>14.352805573595999</v>
      </c>
      <c r="K22" s="65">
        <v>105033.0603</v>
      </c>
      <c r="L22" s="66">
        <v>15.0782908005918</v>
      </c>
      <c r="M22" s="66">
        <v>0.20277889684606301</v>
      </c>
      <c r="N22" s="65">
        <v>22479962.1296</v>
      </c>
      <c r="O22" s="65">
        <v>128029733.127</v>
      </c>
      <c r="P22" s="65">
        <v>55617</v>
      </c>
      <c r="Q22" s="65">
        <v>51842</v>
      </c>
      <c r="R22" s="66">
        <v>7.2817406735851096</v>
      </c>
      <c r="S22" s="65">
        <v>15.8258650520524</v>
      </c>
      <c r="T22" s="65">
        <v>16.177333553875201</v>
      </c>
      <c r="U22" s="67">
        <v>-2.22084859605968</v>
      </c>
    </row>
    <row r="23" spans="1:21" ht="12" thickBot="1">
      <c r="A23" s="48"/>
      <c r="B23" s="50" t="s">
        <v>21</v>
      </c>
      <c r="C23" s="51"/>
      <c r="D23" s="65">
        <v>1844915.128</v>
      </c>
      <c r="E23" s="65">
        <v>2576876</v>
      </c>
      <c r="F23" s="66">
        <v>71.595029330088096</v>
      </c>
      <c r="G23" s="65">
        <v>1787960.8047</v>
      </c>
      <c r="H23" s="66">
        <v>3.18543466670436</v>
      </c>
      <c r="I23" s="65">
        <v>127748.2898</v>
      </c>
      <c r="J23" s="66">
        <v>6.9243450748049797</v>
      </c>
      <c r="K23" s="65">
        <v>217577.17170000001</v>
      </c>
      <c r="L23" s="66">
        <v>12.1690123814827</v>
      </c>
      <c r="M23" s="66">
        <v>-0.41285986575769101</v>
      </c>
      <c r="N23" s="65">
        <v>69527788.260399997</v>
      </c>
      <c r="O23" s="65">
        <v>258507116.9052</v>
      </c>
      <c r="P23" s="65">
        <v>68427</v>
      </c>
      <c r="Q23" s="65">
        <v>67169</v>
      </c>
      <c r="R23" s="66">
        <v>1.8728877904985901</v>
      </c>
      <c r="S23" s="65">
        <v>26.961800575796101</v>
      </c>
      <c r="T23" s="65">
        <v>27.971627170272001</v>
      </c>
      <c r="U23" s="67">
        <v>-3.7453974620019399</v>
      </c>
    </row>
    <row r="24" spans="1:21" ht="12" thickBot="1">
      <c r="A24" s="48"/>
      <c r="B24" s="50" t="s">
        <v>22</v>
      </c>
      <c r="C24" s="51"/>
      <c r="D24" s="65">
        <v>242313.587</v>
      </c>
      <c r="E24" s="65">
        <v>230339</v>
      </c>
      <c r="F24" s="66">
        <v>105.198679771988</v>
      </c>
      <c r="G24" s="65">
        <v>187328.82019999999</v>
      </c>
      <c r="H24" s="66">
        <v>29.352006136213301</v>
      </c>
      <c r="I24" s="65">
        <v>35425.8652</v>
      </c>
      <c r="J24" s="66">
        <v>14.619842675186</v>
      </c>
      <c r="K24" s="65">
        <v>31513.994200000001</v>
      </c>
      <c r="L24" s="66">
        <v>16.8228221190708</v>
      </c>
      <c r="M24" s="66">
        <v>0.124131234370793</v>
      </c>
      <c r="N24" s="65">
        <v>5371428.2263000002</v>
      </c>
      <c r="O24" s="65">
        <v>31965037.790800001</v>
      </c>
      <c r="P24" s="65">
        <v>29477</v>
      </c>
      <c r="Q24" s="65">
        <v>23388</v>
      </c>
      <c r="R24" s="66">
        <v>26.034718659141401</v>
      </c>
      <c r="S24" s="65">
        <v>8.2204290463751395</v>
      </c>
      <c r="T24" s="65">
        <v>8.3096316914657091</v>
      </c>
      <c r="U24" s="67">
        <v>-1.0851336905572599</v>
      </c>
    </row>
    <row r="25" spans="1:21" ht="12" thickBot="1">
      <c r="A25" s="48"/>
      <c r="B25" s="50" t="s">
        <v>23</v>
      </c>
      <c r="C25" s="51"/>
      <c r="D25" s="65">
        <v>201334.43950000001</v>
      </c>
      <c r="E25" s="65">
        <v>203212</v>
      </c>
      <c r="F25" s="66">
        <v>99.076058254433804</v>
      </c>
      <c r="G25" s="65">
        <v>136670.10010000001</v>
      </c>
      <c r="H25" s="66">
        <v>47.3141816334998</v>
      </c>
      <c r="I25" s="65">
        <v>17483.5314</v>
      </c>
      <c r="J25" s="66">
        <v>8.6838255012004506</v>
      </c>
      <c r="K25" s="65">
        <v>15108.7952</v>
      </c>
      <c r="L25" s="66">
        <v>11.0549382702911</v>
      </c>
      <c r="M25" s="66">
        <v>0.15717574886447599</v>
      </c>
      <c r="N25" s="65">
        <v>4567193.1096999999</v>
      </c>
      <c r="O25" s="65">
        <v>34862426.185000002</v>
      </c>
      <c r="P25" s="65">
        <v>16235</v>
      </c>
      <c r="Q25" s="65">
        <v>13590</v>
      </c>
      <c r="R25" s="66">
        <v>19.462840323767502</v>
      </c>
      <c r="S25" s="65">
        <v>12.401258977517699</v>
      </c>
      <c r="T25" s="65">
        <v>11.9504681824871</v>
      </c>
      <c r="U25" s="67">
        <v>3.63504057005684</v>
      </c>
    </row>
    <row r="26" spans="1:21" ht="12" thickBot="1">
      <c r="A26" s="48"/>
      <c r="B26" s="50" t="s">
        <v>24</v>
      </c>
      <c r="C26" s="51"/>
      <c r="D26" s="65">
        <v>465333.80080000003</v>
      </c>
      <c r="E26" s="65">
        <v>523481</v>
      </c>
      <c r="F26" s="66">
        <v>88.892204454411896</v>
      </c>
      <c r="G26" s="65">
        <v>389162.6446</v>
      </c>
      <c r="H26" s="66">
        <v>19.5730903921399</v>
      </c>
      <c r="I26" s="65">
        <v>103861.2172</v>
      </c>
      <c r="J26" s="66">
        <v>22.319723394570101</v>
      </c>
      <c r="K26" s="65">
        <v>81718.168699999995</v>
      </c>
      <c r="L26" s="66">
        <v>20.998461654507899</v>
      </c>
      <c r="M26" s="66">
        <v>0.270968486595564</v>
      </c>
      <c r="N26" s="65">
        <v>10713557.506100001</v>
      </c>
      <c r="O26" s="65">
        <v>63901490.364600003</v>
      </c>
      <c r="P26" s="65">
        <v>38360</v>
      </c>
      <c r="Q26" s="65">
        <v>32636</v>
      </c>
      <c r="R26" s="66">
        <v>17.538914082608201</v>
      </c>
      <c r="S26" s="65">
        <v>12.1307038790407</v>
      </c>
      <c r="T26" s="65">
        <v>12.697325337051099</v>
      </c>
      <c r="U26" s="67">
        <v>-4.6709693325335202</v>
      </c>
    </row>
    <row r="27" spans="1:21" ht="12" thickBot="1">
      <c r="A27" s="48"/>
      <c r="B27" s="50" t="s">
        <v>25</v>
      </c>
      <c r="C27" s="51"/>
      <c r="D27" s="65">
        <v>255173.42180000001</v>
      </c>
      <c r="E27" s="65">
        <v>281158</v>
      </c>
      <c r="F27" s="66">
        <v>90.758015706471099</v>
      </c>
      <c r="G27" s="65">
        <v>216040.6574</v>
      </c>
      <c r="H27" s="66">
        <v>18.113611054027501</v>
      </c>
      <c r="I27" s="65">
        <v>77486.668999999994</v>
      </c>
      <c r="J27" s="66">
        <v>30.3662773549874</v>
      </c>
      <c r="K27" s="65">
        <v>64637.902999999998</v>
      </c>
      <c r="L27" s="66">
        <v>29.919323417130101</v>
      </c>
      <c r="M27" s="66">
        <v>0.19878067517134601</v>
      </c>
      <c r="N27" s="65">
        <v>5870444.585</v>
      </c>
      <c r="O27" s="65">
        <v>24592491.4452</v>
      </c>
      <c r="P27" s="65">
        <v>36235</v>
      </c>
      <c r="Q27" s="65">
        <v>32322</v>
      </c>
      <c r="R27" s="66">
        <v>12.1063053028897</v>
      </c>
      <c r="S27" s="65">
        <v>7.0421808141299804</v>
      </c>
      <c r="T27" s="65">
        <v>7.0092912041334099</v>
      </c>
      <c r="U27" s="67">
        <v>0.46703728382809401</v>
      </c>
    </row>
    <row r="28" spans="1:21" ht="12" thickBot="1">
      <c r="A28" s="48"/>
      <c r="B28" s="50" t="s">
        <v>26</v>
      </c>
      <c r="C28" s="51"/>
      <c r="D28" s="65">
        <v>750308.55079999997</v>
      </c>
      <c r="E28" s="65">
        <v>909212</v>
      </c>
      <c r="F28" s="66">
        <v>82.522948531255594</v>
      </c>
      <c r="G28" s="65">
        <v>598741.16879999998</v>
      </c>
      <c r="H28" s="66">
        <v>25.314341137385298</v>
      </c>
      <c r="I28" s="65">
        <v>67346.391900000002</v>
      </c>
      <c r="J28" s="66">
        <v>8.9758262555042698</v>
      </c>
      <c r="K28" s="65">
        <v>55229.573199999999</v>
      </c>
      <c r="L28" s="66">
        <v>9.2242818897339909</v>
      </c>
      <c r="M28" s="66">
        <v>0.219390047721752</v>
      </c>
      <c r="N28" s="65">
        <v>16079536.9475</v>
      </c>
      <c r="O28" s="65">
        <v>87516990.356600001</v>
      </c>
      <c r="P28" s="65">
        <v>44386</v>
      </c>
      <c r="Q28" s="65">
        <v>39476</v>
      </c>
      <c r="R28" s="66">
        <v>12.437936974364201</v>
      </c>
      <c r="S28" s="65">
        <v>16.904171378362499</v>
      </c>
      <c r="T28" s="65">
        <v>16.842896957645198</v>
      </c>
      <c r="U28" s="67">
        <v>0.36248106663083302</v>
      </c>
    </row>
    <row r="29" spans="1:21" ht="12" thickBot="1">
      <c r="A29" s="48"/>
      <c r="B29" s="50" t="s">
        <v>27</v>
      </c>
      <c r="C29" s="51"/>
      <c r="D29" s="65">
        <v>596937.88939999999</v>
      </c>
      <c r="E29" s="65">
        <v>667917</v>
      </c>
      <c r="F29" s="66">
        <v>89.373064228040306</v>
      </c>
      <c r="G29" s="65">
        <v>498951.43540000002</v>
      </c>
      <c r="H29" s="66">
        <v>19.638475219827001</v>
      </c>
      <c r="I29" s="65">
        <v>99192.099199999997</v>
      </c>
      <c r="J29" s="66">
        <v>16.616820771705601</v>
      </c>
      <c r="K29" s="65">
        <v>92702.266699999993</v>
      </c>
      <c r="L29" s="66">
        <v>18.579416777442901</v>
      </c>
      <c r="M29" s="66">
        <v>7.0007268765090003E-2</v>
      </c>
      <c r="N29" s="65">
        <v>13257582.2184</v>
      </c>
      <c r="O29" s="65">
        <v>58484048.764899999</v>
      </c>
      <c r="P29" s="65">
        <v>86530</v>
      </c>
      <c r="Q29" s="65">
        <v>77019</v>
      </c>
      <c r="R29" s="66">
        <v>12.348900920552101</v>
      </c>
      <c r="S29" s="65">
        <v>6.8986234762510099</v>
      </c>
      <c r="T29" s="65">
        <v>6.9634415988262699</v>
      </c>
      <c r="U29" s="67">
        <v>-0.93958052354059696</v>
      </c>
    </row>
    <row r="30" spans="1:21" ht="12" thickBot="1">
      <c r="A30" s="48"/>
      <c r="B30" s="50" t="s">
        <v>28</v>
      </c>
      <c r="C30" s="51"/>
      <c r="D30" s="65">
        <v>1071578.0208999999</v>
      </c>
      <c r="E30" s="65">
        <v>992258</v>
      </c>
      <c r="F30" s="66">
        <v>107.993890792516</v>
      </c>
      <c r="G30" s="65">
        <v>815211.58640000003</v>
      </c>
      <c r="H30" s="66">
        <v>31.447839895421801</v>
      </c>
      <c r="I30" s="65">
        <v>143207.9167</v>
      </c>
      <c r="J30" s="66">
        <v>13.364208103085399</v>
      </c>
      <c r="K30" s="65">
        <v>137852.42009999999</v>
      </c>
      <c r="L30" s="66">
        <v>16.910017276466899</v>
      </c>
      <c r="M30" s="66">
        <v>3.8849492784493997E-2</v>
      </c>
      <c r="N30" s="65">
        <v>21014548.3884</v>
      </c>
      <c r="O30" s="65">
        <v>100274287.0783</v>
      </c>
      <c r="P30" s="65">
        <v>70476</v>
      </c>
      <c r="Q30" s="65">
        <v>52705</v>
      </c>
      <c r="R30" s="66">
        <v>33.717863580305497</v>
      </c>
      <c r="S30" s="65">
        <v>15.204864363755</v>
      </c>
      <c r="T30" s="65">
        <v>16.162710630869899</v>
      </c>
      <c r="U30" s="67">
        <v>-6.2996041543006998</v>
      </c>
    </row>
    <row r="31" spans="1:21" ht="12" thickBot="1">
      <c r="A31" s="48"/>
      <c r="B31" s="50" t="s">
        <v>29</v>
      </c>
      <c r="C31" s="51"/>
      <c r="D31" s="65">
        <v>563725.3591</v>
      </c>
      <c r="E31" s="65">
        <v>1616613</v>
      </c>
      <c r="F31" s="66">
        <v>34.870767406917999</v>
      </c>
      <c r="G31" s="65">
        <v>593169.75820000004</v>
      </c>
      <c r="H31" s="66">
        <v>-4.9639076660533696</v>
      </c>
      <c r="I31" s="65">
        <v>45148.204299999998</v>
      </c>
      <c r="J31" s="66">
        <v>8.0089007122333697</v>
      </c>
      <c r="K31" s="65">
        <v>34538.651100000003</v>
      </c>
      <c r="L31" s="66">
        <v>5.8227262301451601</v>
      </c>
      <c r="M31" s="66">
        <v>0.30717914168917798</v>
      </c>
      <c r="N31" s="65">
        <v>19377662.357500002</v>
      </c>
      <c r="O31" s="65">
        <v>101742485.6279</v>
      </c>
      <c r="P31" s="65">
        <v>25341</v>
      </c>
      <c r="Q31" s="65">
        <v>22323</v>
      </c>
      <c r="R31" s="66">
        <v>13.519688213949699</v>
      </c>
      <c r="S31" s="65">
        <v>22.2455845901898</v>
      </c>
      <c r="T31" s="65">
        <v>25.693662505039601</v>
      </c>
      <c r="U31" s="67">
        <v>-15.500055307022199</v>
      </c>
    </row>
    <row r="32" spans="1:21" ht="12" thickBot="1">
      <c r="A32" s="48"/>
      <c r="B32" s="50" t="s">
        <v>30</v>
      </c>
      <c r="C32" s="51"/>
      <c r="D32" s="65">
        <v>137802.96359999999</v>
      </c>
      <c r="E32" s="65">
        <v>151541</v>
      </c>
      <c r="F32" s="66">
        <v>90.934442560099299</v>
      </c>
      <c r="G32" s="65">
        <v>111951.47870000001</v>
      </c>
      <c r="H32" s="66">
        <v>23.0916868630874</v>
      </c>
      <c r="I32" s="65">
        <v>40756.200499999999</v>
      </c>
      <c r="J32" s="66">
        <v>29.575706817382301</v>
      </c>
      <c r="K32" s="65">
        <v>32642.2984</v>
      </c>
      <c r="L32" s="66">
        <v>29.157541087485399</v>
      </c>
      <c r="M32" s="66">
        <v>0.24857018340350701</v>
      </c>
      <c r="N32" s="65">
        <v>3248974.5342000001</v>
      </c>
      <c r="O32" s="65">
        <v>14628792.737199999</v>
      </c>
      <c r="P32" s="65">
        <v>28011</v>
      </c>
      <c r="Q32" s="65">
        <v>26403</v>
      </c>
      <c r="R32" s="66">
        <v>6.0902170207930899</v>
      </c>
      <c r="S32" s="65">
        <v>4.9196017136125096</v>
      </c>
      <c r="T32" s="65">
        <v>4.9403799303109501</v>
      </c>
      <c r="U32" s="67">
        <v>-0.42235566836529698</v>
      </c>
    </row>
    <row r="33" spans="1:21" ht="12" thickBot="1">
      <c r="A33" s="48"/>
      <c r="B33" s="50" t="s">
        <v>31</v>
      </c>
      <c r="C33" s="51"/>
      <c r="D33" s="65">
        <v>30.769200000000001</v>
      </c>
      <c r="E33" s="68"/>
      <c r="F33" s="68"/>
      <c r="G33" s="65">
        <v>43.085999999999999</v>
      </c>
      <c r="H33" s="66">
        <v>-28.586547834563401</v>
      </c>
      <c r="I33" s="65">
        <v>5.9908000000000001</v>
      </c>
      <c r="J33" s="66">
        <v>19.470119470119499</v>
      </c>
      <c r="K33" s="65">
        <v>9.0602999999999998</v>
      </c>
      <c r="L33" s="66">
        <v>21.0284082996797</v>
      </c>
      <c r="M33" s="66">
        <v>-0.33878569142302101</v>
      </c>
      <c r="N33" s="65">
        <v>308.50450000000001</v>
      </c>
      <c r="O33" s="65">
        <v>3488.4848999999999</v>
      </c>
      <c r="P33" s="65">
        <v>1</v>
      </c>
      <c r="Q33" s="65">
        <v>2</v>
      </c>
      <c r="R33" s="66">
        <v>-50</v>
      </c>
      <c r="S33" s="65">
        <v>30.769200000000001</v>
      </c>
      <c r="T33" s="65">
        <v>5.7692500000000004</v>
      </c>
      <c r="U33" s="67">
        <v>81.249918749918805</v>
      </c>
    </row>
    <row r="34" spans="1:21" ht="12" thickBot="1">
      <c r="A34" s="48"/>
      <c r="B34" s="50" t="s">
        <v>36</v>
      </c>
      <c r="C34" s="51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5">
        <v>3</v>
      </c>
      <c r="P34" s="68"/>
      <c r="Q34" s="68"/>
      <c r="R34" s="68"/>
      <c r="S34" s="68"/>
      <c r="T34" s="68"/>
      <c r="U34" s="69"/>
    </row>
    <row r="35" spans="1:21" ht="12" thickBot="1">
      <c r="A35" s="48"/>
      <c r="B35" s="50" t="s">
        <v>32</v>
      </c>
      <c r="C35" s="51"/>
      <c r="D35" s="65">
        <v>86539.257199999993</v>
      </c>
      <c r="E35" s="65">
        <v>119395</v>
      </c>
      <c r="F35" s="66">
        <v>72.481475103647497</v>
      </c>
      <c r="G35" s="65">
        <v>71196.371199999994</v>
      </c>
      <c r="H35" s="66">
        <v>21.550095519475001</v>
      </c>
      <c r="I35" s="65">
        <v>7077.9987000000001</v>
      </c>
      <c r="J35" s="66">
        <v>8.1789455202303305</v>
      </c>
      <c r="K35" s="65">
        <v>8273.3688000000002</v>
      </c>
      <c r="L35" s="66">
        <v>11.620492253402899</v>
      </c>
      <c r="M35" s="66">
        <v>-0.14448408246952599</v>
      </c>
      <c r="N35" s="65">
        <v>1961767.5741999999</v>
      </c>
      <c r="O35" s="65">
        <v>19174382.767200001</v>
      </c>
      <c r="P35" s="65">
        <v>6971</v>
      </c>
      <c r="Q35" s="65">
        <v>5603</v>
      </c>
      <c r="R35" s="66">
        <v>24.415491700874501</v>
      </c>
      <c r="S35" s="65">
        <v>12.4141812078611</v>
      </c>
      <c r="T35" s="65">
        <v>12.732014724254901</v>
      </c>
      <c r="U35" s="67">
        <v>-2.5602455052973099</v>
      </c>
    </row>
    <row r="36" spans="1:21" ht="12" thickBot="1">
      <c r="A36" s="48"/>
      <c r="B36" s="50" t="s">
        <v>37</v>
      </c>
      <c r="C36" s="51"/>
      <c r="D36" s="68"/>
      <c r="E36" s="65">
        <v>569232</v>
      </c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9"/>
    </row>
    <row r="37" spans="1:21" ht="12" thickBot="1">
      <c r="A37" s="48"/>
      <c r="B37" s="50" t="s">
        <v>38</v>
      </c>
      <c r="C37" s="51"/>
      <c r="D37" s="68"/>
      <c r="E37" s="65">
        <v>395166</v>
      </c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9"/>
    </row>
    <row r="38" spans="1:21" ht="12" thickBot="1">
      <c r="A38" s="48"/>
      <c r="B38" s="50" t="s">
        <v>39</v>
      </c>
      <c r="C38" s="51"/>
      <c r="D38" s="68"/>
      <c r="E38" s="65">
        <v>249007</v>
      </c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9"/>
    </row>
    <row r="39" spans="1:21" ht="12" customHeight="1" thickBot="1">
      <c r="A39" s="48"/>
      <c r="B39" s="50" t="s">
        <v>33</v>
      </c>
      <c r="C39" s="51"/>
      <c r="D39" s="65">
        <v>227311.1195</v>
      </c>
      <c r="E39" s="65">
        <v>311450</v>
      </c>
      <c r="F39" s="66">
        <v>72.9847871247391</v>
      </c>
      <c r="G39" s="65">
        <v>316238.96399999998</v>
      </c>
      <c r="H39" s="66">
        <v>-28.120457825683999</v>
      </c>
      <c r="I39" s="65">
        <v>12070.2037</v>
      </c>
      <c r="J39" s="66">
        <v>5.3099926332464404</v>
      </c>
      <c r="K39" s="65">
        <v>15215.470300000001</v>
      </c>
      <c r="L39" s="66">
        <v>4.8113838053175497</v>
      </c>
      <c r="M39" s="66">
        <v>-0.20671504317549799</v>
      </c>
      <c r="N39" s="65">
        <v>5487105.5537</v>
      </c>
      <c r="O39" s="65">
        <v>28604049.688900001</v>
      </c>
      <c r="P39" s="65">
        <v>359</v>
      </c>
      <c r="Q39" s="65">
        <v>353</v>
      </c>
      <c r="R39" s="66">
        <v>1.6997167138810301</v>
      </c>
      <c r="S39" s="65">
        <v>633.17860584958203</v>
      </c>
      <c r="T39" s="65">
        <v>568.42207195467404</v>
      </c>
      <c r="U39" s="67">
        <v>10.2272144536563</v>
      </c>
    </row>
    <row r="40" spans="1:21" ht="12" thickBot="1">
      <c r="A40" s="48"/>
      <c r="B40" s="50" t="s">
        <v>34</v>
      </c>
      <c r="C40" s="51"/>
      <c r="D40" s="65">
        <v>340961.54340000002</v>
      </c>
      <c r="E40" s="65">
        <v>291318</v>
      </c>
      <c r="F40" s="66">
        <v>117.041014767368</v>
      </c>
      <c r="G40" s="65">
        <v>330836.58899999998</v>
      </c>
      <c r="H40" s="66">
        <v>3.0604095002321401</v>
      </c>
      <c r="I40" s="65">
        <v>24021.772799999999</v>
      </c>
      <c r="J40" s="66">
        <v>7.0453026932186296</v>
      </c>
      <c r="K40" s="65">
        <v>34971.896500000003</v>
      </c>
      <c r="L40" s="66">
        <v>10.5707463027918</v>
      </c>
      <c r="M40" s="66">
        <v>-0.31311209273423302</v>
      </c>
      <c r="N40" s="65">
        <v>9658636.2338999994</v>
      </c>
      <c r="O40" s="65">
        <v>57646957.372599997</v>
      </c>
      <c r="P40" s="65">
        <v>1947</v>
      </c>
      <c r="Q40" s="65">
        <v>1714</v>
      </c>
      <c r="R40" s="66">
        <v>13.5939323220537</v>
      </c>
      <c r="S40" s="65">
        <v>175.12149121725699</v>
      </c>
      <c r="T40" s="65">
        <v>194.82552701283501</v>
      </c>
      <c r="U40" s="67">
        <v>-11.251637739387</v>
      </c>
    </row>
    <row r="41" spans="1:21" ht="12" thickBot="1">
      <c r="A41" s="48"/>
      <c r="B41" s="50" t="s">
        <v>40</v>
      </c>
      <c r="C41" s="51"/>
      <c r="D41" s="68"/>
      <c r="E41" s="65">
        <v>167113</v>
      </c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9"/>
    </row>
    <row r="42" spans="1:21" ht="12" thickBot="1">
      <c r="A42" s="48"/>
      <c r="B42" s="50" t="s">
        <v>41</v>
      </c>
      <c r="C42" s="51"/>
      <c r="D42" s="68"/>
      <c r="E42" s="65">
        <v>67137</v>
      </c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9"/>
    </row>
    <row r="43" spans="1:21" ht="12" thickBot="1">
      <c r="A43" s="49"/>
      <c r="B43" s="50" t="s">
        <v>35</v>
      </c>
      <c r="C43" s="51"/>
      <c r="D43" s="70">
        <v>39222.553500000002</v>
      </c>
      <c r="E43" s="71"/>
      <c r="F43" s="71"/>
      <c r="G43" s="70">
        <v>22432.12</v>
      </c>
      <c r="H43" s="72">
        <v>74.849962910326795</v>
      </c>
      <c r="I43" s="70">
        <v>4415.3588</v>
      </c>
      <c r="J43" s="72">
        <v>11.2571936449778</v>
      </c>
      <c r="K43" s="70">
        <v>2098.1244999999999</v>
      </c>
      <c r="L43" s="72">
        <v>9.3532153893613295</v>
      </c>
      <c r="M43" s="72">
        <v>1.10443126706733</v>
      </c>
      <c r="N43" s="70">
        <v>653721.78079999995</v>
      </c>
      <c r="O43" s="70">
        <v>4150913.37</v>
      </c>
      <c r="P43" s="70">
        <v>34</v>
      </c>
      <c r="Q43" s="70">
        <v>35</v>
      </c>
      <c r="R43" s="72">
        <v>-2.8571428571428599</v>
      </c>
      <c r="S43" s="70">
        <v>1153.6045147058801</v>
      </c>
      <c r="T43" s="70">
        <v>350.012742857143</v>
      </c>
      <c r="U43" s="73">
        <v>69.659208299268798</v>
      </c>
    </row>
  </sheetData>
  <mergeCells count="41">
    <mergeCell ref="A1:U4"/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43:C43"/>
    <mergeCell ref="B37:C37"/>
    <mergeCell ref="B38:C38"/>
    <mergeCell ref="B39:C39"/>
    <mergeCell ref="B40:C40"/>
    <mergeCell ref="B41:C41"/>
    <mergeCell ref="B42:C42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sqref="A1:H31"/>
    </sheetView>
  </sheetViews>
  <sheetFormatPr defaultRowHeight="13.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>
      <c r="A2" s="32">
        <v>1</v>
      </c>
      <c r="B2" s="33">
        <v>12</v>
      </c>
      <c r="C2" s="32">
        <v>68069</v>
      </c>
      <c r="D2" s="32">
        <v>562801.42220000003</v>
      </c>
      <c r="E2" s="32">
        <v>463074.03624529898</v>
      </c>
      <c r="F2" s="32">
        <v>99727.385954700905</v>
      </c>
      <c r="G2" s="32">
        <v>463074.03624529898</v>
      </c>
      <c r="H2" s="32">
        <v>0.177198176871808</v>
      </c>
    </row>
    <row r="3" spans="1:8" ht="14.25">
      <c r="A3" s="32">
        <v>2</v>
      </c>
      <c r="B3" s="33">
        <v>13</v>
      </c>
      <c r="C3" s="32">
        <v>10744.914000000001</v>
      </c>
      <c r="D3" s="32">
        <v>83360.052776068405</v>
      </c>
      <c r="E3" s="32">
        <v>66377.839770766193</v>
      </c>
      <c r="F3" s="32">
        <v>16982.213005302201</v>
      </c>
      <c r="G3" s="32">
        <v>66377.839770766193</v>
      </c>
      <c r="H3" s="32">
        <v>0.20372123624875599</v>
      </c>
    </row>
    <row r="4" spans="1:8" ht="14.25">
      <c r="A4" s="32">
        <v>3</v>
      </c>
      <c r="B4" s="33">
        <v>14</v>
      </c>
      <c r="C4" s="32">
        <v>105184</v>
      </c>
      <c r="D4" s="32">
        <v>108969.28194871799</v>
      </c>
      <c r="E4" s="32">
        <v>82550.945786324795</v>
      </c>
      <c r="F4" s="32">
        <v>26418.3361623932</v>
      </c>
      <c r="G4" s="32">
        <v>82550.945786324795</v>
      </c>
      <c r="H4" s="32">
        <v>0.242438379788773</v>
      </c>
    </row>
    <row r="5" spans="1:8" ht="14.25">
      <c r="A5" s="32">
        <v>4</v>
      </c>
      <c r="B5" s="33">
        <v>15</v>
      </c>
      <c r="C5" s="32">
        <v>7364</v>
      </c>
      <c r="D5" s="32">
        <v>48804.304924786302</v>
      </c>
      <c r="E5" s="32">
        <v>39807.646215384601</v>
      </c>
      <c r="F5" s="32">
        <v>8996.6587094017104</v>
      </c>
      <c r="G5" s="32">
        <v>39807.646215384601</v>
      </c>
      <c r="H5" s="32">
        <v>0.18434149862940799</v>
      </c>
    </row>
    <row r="6" spans="1:8" ht="14.25">
      <c r="A6" s="32">
        <v>5</v>
      </c>
      <c r="B6" s="33">
        <v>16</v>
      </c>
      <c r="C6" s="32">
        <v>3953</v>
      </c>
      <c r="D6" s="32">
        <v>86556.864152991504</v>
      </c>
      <c r="E6" s="32">
        <v>73163.749205982895</v>
      </c>
      <c r="F6" s="32">
        <v>13393.1149470085</v>
      </c>
      <c r="G6" s="32">
        <v>73163.749205982895</v>
      </c>
      <c r="H6" s="32">
        <v>0.15473197969991001</v>
      </c>
    </row>
    <row r="7" spans="1:8" ht="14.25">
      <c r="A7" s="32">
        <v>6</v>
      </c>
      <c r="B7" s="33">
        <v>17</v>
      </c>
      <c r="C7" s="32">
        <v>20080</v>
      </c>
      <c r="D7" s="32">
        <v>238261.78242564099</v>
      </c>
      <c r="E7" s="32">
        <v>189577.73200256401</v>
      </c>
      <c r="F7" s="32">
        <v>48684.0504230769</v>
      </c>
      <c r="G7" s="32">
        <v>189577.73200256401</v>
      </c>
      <c r="H7" s="32">
        <v>0.20433008570424299</v>
      </c>
    </row>
    <row r="8" spans="1:8" ht="14.25">
      <c r="A8" s="32">
        <v>7</v>
      </c>
      <c r="B8" s="33">
        <v>18</v>
      </c>
      <c r="C8" s="32">
        <v>23517</v>
      </c>
      <c r="D8" s="32">
        <v>113718.00576923099</v>
      </c>
      <c r="E8" s="32">
        <v>93513.850717948706</v>
      </c>
      <c r="F8" s="32">
        <v>20204.155051282101</v>
      </c>
      <c r="G8" s="32">
        <v>93513.850717948706</v>
      </c>
      <c r="H8" s="32">
        <v>0.17766891808041901</v>
      </c>
    </row>
    <row r="9" spans="1:8" ht="14.25">
      <c r="A9" s="32">
        <v>8</v>
      </c>
      <c r="B9" s="33">
        <v>19</v>
      </c>
      <c r="C9" s="32">
        <v>21612</v>
      </c>
      <c r="D9" s="32">
        <v>87836.866669230803</v>
      </c>
      <c r="E9" s="32">
        <v>77972.137486324806</v>
      </c>
      <c r="F9" s="32">
        <v>9864.7291829059795</v>
      </c>
      <c r="G9" s="32">
        <v>77972.137486324806</v>
      </c>
      <c r="H9" s="32">
        <v>0.112307389334069</v>
      </c>
    </row>
    <row r="10" spans="1:8" ht="14.25">
      <c r="A10" s="32">
        <v>9</v>
      </c>
      <c r="B10" s="33">
        <v>21</v>
      </c>
      <c r="C10" s="32">
        <v>143521</v>
      </c>
      <c r="D10" s="32">
        <v>575697.55810000002</v>
      </c>
      <c r="E10" s="32">
        <v>553314.42420000001</v>
      </c>
      <c r="F10" s="32">
        <v>22383.133900000001</v>
      </c>
      <c r="G10" s="32">
        <v>553314.42420000001</v>
      </c>
      <c r="H10" s="32">
        <v>3.8880022305239702E-2</v>
      </c>
    </row>
    <row r="11" spans="1:8" ht="14.25">
      <c r="A11" s="32">
        <v>10</v>
      </c>
      <c r="B11" s="33">
        <v>22</v>
      </c>
      <c r="C11" s="32">
        <v>29598</v>
      </c>
      <c r="D11" s="32">
        <v>443898.93977350398</v>
      </c>
      <c r="E11" s="32">
        <v>402519.34649914497</v>
      </c>
      <c r="F11" s="32">
        <v>41379.593274359002</v>
      </c>
      <c r="G11" s="32">
        <v>402519.34649914497</v>
      </c>
      <c r="H11" s="32">
        <v>9.3218499903317098E-2</v>
      </c>
    </row>
    <row r="12" spans="1:8" ht="14.25">
      <c r="A12" s="32">
        <v>11</v>
      </c>
      <c r="B12" s="33">
        <v>23</v>
      </c>
      <c r="C12" s="32">
        <v>198460.08199999999</v>
      </c>
      <c r="D12" s="32">
        <v>1507067.5220376099</v>
      </c>
      <c r="E12" s="32">
        <v>1302943.0277863201</v>
      </c>
      <c r="F12" s="32">
        <v>204124.49425128201</v>
      </c>
      <c r="G12" s="32">
        <v>1302943.0277863201</v>
      </c>
      <c r="H12" s="32">
        <v>0.13544482331839999</v>
      </c>
    </row>
    <row r="13" spans="1:8" ht="14.25">
      <c r="A13" s="32">
        <v>12</v>
      </c>
      <c r="B13" s="33">
        <v>24</v>
      </c>
      <c r="C13" s="32">
        <v>25293.207999999999</v>
      </c>
      <c r="D13" s="32">
        <v>541117.79472393205</v>
      </c>
      <c r="E13" s="32">
        <v>483494.19630000001</v>
      </c>
      <c r="F13" s="32">
        <v>57623.598423931602</v>
      </c>
      <c r="G13" s="32">
        <v>483494.19630000001</v>
      </c>
      <c r="H13" s="32">
        <v>0.10648993432812601</v>
      </c>
    </row>
    <row r="14" spans="1:8" ht="14.25">
      <c r="A14" s="32">
        <v>13</v>
      </c>
      <c r="B14" s="33">
        <v>25</v>
      </c>
      <c r="C14" s="32">
        <v>68538</v>
      </c>
      <c r="D14" s="32">
        <v>692656.80929999996</v>
      </c>
      <c r="E14" s="32">
        <v>637796.41830000002</v>
      </c>
      <c r="F14" s="32">
        <v>54860.391000000003</v>
      </c>
      <c r="G14" s="32">
        <v>637796.41830000002</v>
      </c>
      <c r="H14" s="32">
        <v>7.9202846580606001E-2</v>
      </c>
    </row>
    <row r="15" spans="1:8" ht="14.25">
      <c r="A15" s="32">
        <v>14</v>
      </c>
      <c r="B15" s="33">
        <v>26</v>
      </c>
      <c r="C15" s="32">
        <v>139857.04999999999</v>
      </c>
      <c r="D15" s="32">
        <v>363613.37865427701</v>
      </c>
      <c r="E15" s="32">
        <v>318339.93794070801</v>
      </c>
      <c r="F15" s="32">
        <v>45273.440713569304</v>
      </c>
      <c r="G15" s="32">
        <v>318339.93794070801</v>
      </c>
      <c r="H15" s="32">
        <v>0.12450983206702999</v>
      </c>
    </row>
    <row r="16" spans="1:8" ht="14.25">
      <c r="A16" s="32">
        <v>15</v>
      </c>
      <c r="B16" s="33">
        <v>27</v>
      </c>
      <c r="C16" s="32">
        <v>134766.65900000001</v>
      </c>
      <c r="D16" s="32">
        <v>880187.26760000002</v>
      </c>
      <c r="E16" s="32">
        <v>753855.5882</v>
      </c>
      <c r="F16" s="32">
        <v>126331.67939999999</v>
      </c>
      <c r="G16" s="32">
        <v>753855.5882</v>
      </c>
      <c r="H16" s="32">
        <v>0.14352818320636199</v>
      </c>
    </row>
    <row r="17" spans="1:8" ht="14.25">
      <c r="A17" s="32">
        <v>16</v>
      </c>
      <c r="B17" s="33">
        <v>29</v>
      </c>
      <c r="C17" s="32">
        <v>155125</v>
      </c>
      <c r="D17" s="32">
        <v>1844915.86444786</v>
      </c>
      <c r="E17" s="32">
        <v>1717166.8678136801</v>
      </c>
      <c r="F17" s="32">
        <v>127748.99663418801</v>
      </c>
      <c r="G17" s="32">
        <v>1717166.8678136801</v>
      </c>
      <c r="H17" s="32">
        <v>6.9243806233093494E-2</v>
      </c>
    </row>
    <row r="18" spans="1:8" ht="14.25">
      <c r="A18" s="32">
        <v>17</v>
      </c>
      <c r="B18" s="33">
        <v>31</v>
      </c>
      <c r="C18" s="32">
        <v>42857.184999999998</v>
      </c>
      <c r="D18" s="32">
        <v>242313.57673055</v>
      </c>
      <c r="E18" s="32">
        <v>206887.725527164</v>
      </c>
      <c r="F18" s="32">
        <v>35425.851203385799</v>
      </c>
      <c r="G18" s="32">
        <v>206887.725527164</v>
      </c>
      <c r="H18" s="32">
        <v>0.14619837518546899</v>
      </c>
    </row>
    <row r="19" spans="1:8" ht="14.25">
      <c r="A19" s="32">
        <v>18</v>
      </c>
      <c r="B19" s="33">
        <v>32</v>
      </c>
      <c r="C19" s="32">
        <v>16235.516</v>
      </c>
      <c r="D19" s="32">
        <v>201334.43385579</v>
      </c>
      <c r="E19" s="32">
        <v>183850.90445272499</v>
      </c>
      <c r="F19" s="32">
        <v>17483.5294030646</v>
      </c>
      <c r="G19" s="32">
        <v>183850.90445272499</v>
      </c>
      <c r="H19" s="32">
        <v>8.6838247527929305E-2</v>
      </c>
    </row>
    <row r="20" spans="1:8" ht="14.25">
      <c r="A20" s="32">
        <v>19</v>
      </c>
      <c r="B20" s="33">
        <v>33</v>
      </c>
      <c r="C20" s="32">
        <v>38423.546999999999</v>
      </c>
      <c r="D20" s="32">
        <v>465333.80414078402</v>
      </c>
      <c r="E20" s="32">
        <v>361472.56155774998</v>
      </c>
      <c r="F20" s="32">
        <v>103861.24258303401</v>
      </c>
      <c r="G20" s="32">
        <v>361472.56155774998</v>
      </c>
      <c r="H20" s="32">
        <v>0.22319728689130799</v>
      </c>
    </row>
    <row r="21" spans="1:8" ht="14.25">
      <c r="A21" s="32">
        <v>20</v>
      </c>
      <c r="B21" s="33">
        <v>34</v>
      </c>
      <c r="C21" s="32">
        <v>48890.733</v>
      </c>
      <c r="D21" s="32">
        <v>255173.42254469401</v>
      </c>
      <c r="E21" s="32">
        <v>177686.76711922701</v>
      </c>
      <c r="F21" s="32">
        <v>77486.655425467005</v>
      </c>
      <c r="G21" s="32">
        <v>177686.76711922701</v>
      </c>
      <c r="H21" s="32">
        <v>0.30366271946638601</v>
      </c>
    </row>
    <row r="22" spans="1:8" ht="14.25">
      <c r="A22" s="32">
        <v>21</v>
      </c>
      <c r="B22" s="33">
        <v>35</v>
      </c>
      <c r="C22" s="32">
        <v>35480.249000000003</v>
      </c>
      <c r="D22" s="32">
        <v>750308.550887611</v>
      </c>
      <c r="E22" s="32">
        <v>682962.15901184699</v>
      </c>
      <c r="F22" s="32">
        <v>67346.391875763395</v>
      </c>
      <c r="G22" s="32">
        <v>682962.15901184699</v>
      </c>
      <c r="H22" s="32">
        <v>8.9758262512259795E-2</v>
      </c>
    </row>
    <row r="23" spans="1:8" ht="14.25">
      <c r="A23" s="32">
        <v>22</v>
      </c>
      <c r="B23" s="33">
        <v>36</v>
      </c>
      <c r="C23" s="32">
        <v>96355.164999999994</v>
      </c>
      <c r="D23" s="32">
        <v>596937.89068672596</v>
      </c>
      <c r="E23" s="32">
        <v>497745.77077260701</v>
      </c>
      <c r="F23" s="32">
        <v>99192.119914118593</v>
      </c>
      <c r="G23" s="32">
        <v>497745.77077260701</v>
      </c>
      <c r="H23" s="32">
        <v>0.16616824205949901</v>
      </c>
    </row>
    <row r="24" spans="1:8" ht="14.25">
      <c r="A24" s="32">
        <v>23</v>
      </c>
      <c r="B24" s="33">
        <v>37</v>
      </c>
      <c r="C24" s="32">
        <v>112810.29</v>
      </c>
      <c r="D24" s="32">
        <v>1071577.9995194699</v>
      </c>
      <c r="E24" s="32">
        <v>928370.080397813</v>
      </c>
      <c r="F24" s="32">
        <v>143207.91912165601</v>
      </c>
      <c r="G24" s="32">
        <v>928370.080397813</v>
      </c>
      <c r="H24" s="32">
        <v>0.13364208595722901</v>
      </c>
    </row>
    <row r="25" spans="1:8" ht="14.25">
      <c r="A25" s="32">
        <v>24</v>
      </c>
      <c r="B25" s="33">
        <v>38</v>
      </c>
      <c r="C25" s="32">
        <v>114812.764</v>
      </c>
      <c r="D25" s="32">
        <v>563725.32208761096</v>
      </c>
      <c r="E25" s="32">
        <v>518576.91760885</v>
      </c>
      <c r="F25" s="32">
        <v>45148.404478761098</v>
      </c>
      <c r="G25" s="32">
        <v>518576.91760885</v>
      </c>
      <c r="H25" s="32">
        <v>8.0089367480541102E-2</v>
      </c>
    </row>
    <row r="26" spans="1:8" ht="14.25">
      <c r="A26" s="32">
        <v>25</v>
      </c>
      <c r="B26" s="33">
        <v>39</v>
      </c>
      <c r="C26" s="32">
        <v>95177.782999999996</v>
      </c>
      <c r="D26" s="32">
        <v>137802.90378565199</v>
      </c>
      <c r="E26" s="32">
        <v>97046.748306320602</v>
      </c>
      <c r="F26" s="32">
        <v>40756.155479330999</v>
      </c>
      <c r="G26" s="32">
        <v>97046.748306320602</v>
      </c>
      <c r="H26" s="32">
        <v>0.29575686984597899</v>
      </c>
    </row>
    <row r="27" spans="1:8" ht="14.25">
      <c r="A27" s="32">
        <v>26</v>
      </c>
      <c r="B27" s="33">
        <v>40</v>
      </c>
      <c r="C27" s="32">
        <v>8</v>
      </c>
      <c r="D27" s="32">
        <v>30.769200000000001</v>
      </c>
      <c r="E27" s="32">
        <v>24.778400000000001</v>
      </c>
      <c r="F27" s="32">
        <v>5.9908000000000001</v>
      </c>
      <c r="G27" s="32">
        <v>24.778400000000001</v>
      </c>
      <c r="H27" s="32">
        <v>0.19470119470119501</v>
      </c>
    </row>
    <row r="28" spans="1:8" ht="14.25">
      <c r="A28" s="32">
        <v>27</v>
      </c>
      <c r="B28" s="33">
        <v>42</v>
      </c>
      <c r="C28" s="32">
        <v>5481.4309999999996</v>
      </c>
      <c r="D28" s="32">
        <v>86539.257100000003</v>
      </c>
      <c r="E28" s="32">
        <v>79461.259399999995</v>
      </c>
      <c r="F28" s="32">
        <v>7077.9976999999999</v>
      </c>
      <c r="G28" s="32">
        <v>79461.259399999995</v>
      </c>
      <c r="H28" s="32">
        <v>8.1789443741365306E-2</v>
      </c>
    </row>
    <row r="29" spans="1:8" ht="14.25">
      <c r="A29" s="32">
        <v>28</v>
      </c>
      <c r="B29" s="33">
        <v>75</v>
      </c>
      <c r="C29" s="32">
        <v>363</v>
      </c>
      <c r="D29" s="32">
        <v>227311.11965812001</v>
      </c>
      <c r="E29" s="32">
        <v>215240.914358974</v>
      </c>
      <c r="F29" s="32">
        <v>12070.2052991453</v>
      </c>
      <c r="G29" s="32">
        <v>215240.914358974</v>
      </c>
      <c r="H29" s="32">
        <v>5.3099933330578497E-2</v>
      </c>
    </row>
    <row r="30" spans="1:8" ht="14.25">
      <c r="A30" s="32">
        <v>29</v>
      </c>
      <c r="B30" s="33">
        <v>76</v>
      </c>
      <c r="C30" s="32">
        <v>2012</v>
      </c>
      <c r="D30" s="32">
        <v>340961.53386410302</v>
      </c>
      <c r="E30" s="32">
        <v>316939.77271025599</v>
      </c>
      <c r="F30" s="32">
        <v>24021.761153846201</v>
      </c>
      <c r="G30" s="32">
        <v>316939.77271025599</v>
      </c>
      <c r="H30" s="32">
        <v>7.0452994745795999E-2</v>
      </c>
    </row>
    <row r="31" spans="1:8" ht="14.25">
      <c r="A31" s="32">
        <v>30</v>
      </c>
      <c r="B31" s="33">
        <v>99</v>
      </c>
      <c r="C31" s="32">
        <v>34</v>
      </c>
      <c r="D31" s="32">
        <v>39222.553513350002</v>
      </c>
      <c r="E31" s="32">
        <v>34807.194735647798</v>
      </c>
      <c r="F31" s="32">
        <v>4415.3587777021403</v>
      </c>
      <c r="G31" s="32">
        <v>34807.194735647798</v>
      </c>
      <c r="H31" s="32">
        <v>0.112571935842966</v>
      </c>
    </row>
    <row r="32" spans="1:8" ht="14.25">
      <c r="A32" s="32"/>
      <c r="B32" s="33"/>
      <c r="C32" s="32"/>
      <c r="D32" s="32"/>
      <c r="E32" s="32"/>
      <c r="F32" s="32"/>
      <c r="G32" s="32"/>
      <c r="H32" s="32"/>
    </row>
    <row r="33" spans="1:8" ht="14.25">
      <c r="A33" s="32"/>
      <c r="B33" s="33"/>
      <c r="C33" s="32"/>
      <c r="D33" s="32"/>
      <c r="E33" s="32"/>
      <c r="F33" s="32"/>
      <c r="G33" s="32"/>
      <c r="H3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yangjin</cp:lastModifiedBy>
  <dcterms:created xsi:type="dcterms:W3CDTF">2013-06-21T00:28:37Z</dcterms:created>
  <dcterms:modified xsi:type="dcterms:W3CDTF">2014-03-21T00:36:47Z</dcterms:modified>
</cp:coreProperties>
</file>