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<sst xmlns="http://schemas.openxmlformats.org/spreadsheetml/2006/main" count="114" uniqueCount="71">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</sst>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366" Type="http://schemas.openxmlformats.org/officeDocument/2006/relationships/image" Target="cid:238fd07013" TargetMode="External"/><Relationship Id="rId387" Type="http://schemas.openxmlformats.org/officeDocument/2006/relationships/hyperlink" Target="cid:dceb3846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303" Type="http://schemas.openxmlformats.org/officeDocument/2006/relationships/hyperlink" Target="cid:8584637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6" sqref="N6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11965163.348099999</v>
      </c>
      <c r="F3" s="25">
        <f>RA!I7</f>
        <v>1525415.5699</v>
      </c>
      <c r="G3" s="16">
        <f>E3-F3</f>
        <v>10439747.778199999</v>
      </c>
      <c r="H3" s="27">
        <f>RA!J7</f>
        <v>12.748806894828</v>
      </c>
      <c r="I3" s="20">
        <f>SUM(I4:I39)</f>
        <v>11965165.843838001</v>
      </c>
      <c r="J3" s="21">
        <f>SUM(J4:J39)</f>
        <v>10439747.635594763</v>
      </c>
      <c r="K3" s="22">
        <f>E3-I3</f>
        <v>-2.4957380015403032</v>
      </c>
      <c r="L3" s="22">
        <f>G3-J3</f>
        <v>0.14260523580014706</v>
      </c>
    </row>
    <row r="4" spans="1:12">
      <c r="A4" s="38">
        <f>RA!A8</f>
        <v>41722</v>
      </c>
      <c r="B4" s="12">
        <v>12</v>
      </c>
      <c r="C4" s="35" t="s">
        <v>6</v>
      </c>
      <c r="D4" s="35"/>
      <c r="E4" s="15">
        <f>VLOOKUP(C4,RA!B8:D39,3,0)</f>
        <v>506955.69089999999</v>
      </c>
      <c r="F4" s="25">
        <f>VLOOKUP(C4,RA!B8:I43,8,0)</f>
        <v>107630.478</v>
      </c>
      <c r="G4" s="16">
        <f t="shared" ref="G4:G39" si="0">E4-F4</f>
        <v>399325.21289999998</v>
      </c>
      <c r="H4" s="27">
        <f>RA!J8</f>
        <v>21.230746578448201</v>
      </c>
      <c r="I4" s="20">
        <f>VLOOKUP(B4,RMS!B:D,3,FALSE)</f>
        <v>506955.98033504299</v>
      </c>
      <c r="J4" s="21">
        <f>VLOOKUP(B4,RMS!B:E,4,FALSE)</f>
        <v>399325.21390512801</v>
      </c>
      <c r="K4" s="22">
        <f t="shared" ref="K4:K39" si="1">E4-I4</f>
        <v>-0.28943504299968481</v>
      </c>
      <c r="L4" s="22">
        <f t="shared" ref="L4:L39" si="2">G4-J4</f>
        <v>-1.005128026008606E-3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72264.3655</v>
      </c>
      <c r="F5" s="25">
        <f>VLOOKUP(C5,RA!B9:I44,8,0)</f>
        <v>14883.388999999999</v>
      </c>
      <c r="G5" s="16">
        <f t="shared" si="0"/>
        <v>57380.976500000004</v>
      </c>
      <c r="H5" s="27">
        <f>RA!J9</f>
        <v>20.595751304285699</v>
      </c>
      <c r="I5" s="20">
        <f>VLOOKUP(B5,RMS!B:D,3,FALSE)</f>
        <v>72264.373080114994</v>
      </c>
      <c r="J5" s="21">
        <f>VLOOKUP(B5,RMS!B:E,4,FALSE)</f>
        <v>57380.971340375203</v>
      </c>
      <c r="K5" s="22">
        <f t="shared" si="1"/>
        <v>-7.5801149941980839E-3</v>
      </c>
      <c r="L5" s="22">
        <f t="shared" si="2"/>
        <v>5.1596248013083823E-3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98702.109299999996</v>
      </c>
      <c r="F6" s="25">
        <f>VLOOKUP(C6,RA!B10:I45,8,0)</f>
        <v>25878.680100000001</v>
      </c>
      <c r="G6" s="16">
        <f t="shared" si="0"/>
        <v>72823.429199999999</v>
      </c>
      <c r="H6" s="27">
        <f>RA!J10</f>
        <v>26.2189737215677</v>
      </c>
      <c r="I6" s="20">
        <f>VLOOKUP(B6,RMS!B:D,3,FALSE)</f>
        <v>98703.787633333297</v>
      </c>
      <c r="J6" s="21">
        <f>VLOOKUP(B6,RMS!B:E,4,FALSE)</f>
        <v>72823.429210256407</v>
      </c>
      <c r="K6" s="22">
        <f t="shared" si="1"/>
        <v>-1.678333333300543</v>
      </c>
      <c r="L6" s="22">
        <f t="shared" si="2"/>
        <v>-1.0256408131681383E-5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47356.284899999999</v>
      </c>
      <c r="F7" s="25">
        <f>VLOOKUP(C7,RA!B11:I46,8,0)</f>
        <v>8427.7620000000006</v>
      </c>
      <c r="G7" s="16">
        <f t="shared" si="0"/>
        <v>38928.522899999996</v>
      </c>
      <c r="H7" s="27">
        <f>RA!J11</f>
        <v>17.796501600149799</v>
      </c>
      <c r="I7" s="20">
        <f>VLOOKUP(B7,RMS!B:D,3,FALSE)</f>
        <v>47356.300126495698</v>
      </c>
      <c r="J7" s="21">
        <f>VLOOKUP(B7,RMS!B:E,4,FALSE)</f>
        <v>38928.5226666667</v>
      </c>
      <c r="K7" s="22">
        <f t="shared" si="1"/>
        <v>-1.5226495699607767E-2</v>
      </c>
      <c r="L7" s="22">
        <f t="shared" si="2"/>
        <v>2.3333329590968788E-4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90554.440300000002</v>
      </c>
      <c r="F8" s="25">
        <f>VLOOKUP(C8,RA!B12:I47,8,0)</f>
        <v>13785.287700000001</v>
      </c>
      <c r="G8" s="16">
        <f t="shared" si="0"/>
        <v>76769.152600000001</v>
      </c>
      <c r="H8" s="27">
        <f>RA!J12</f>
        <v>15.2232045765292</v>
      </c>
      <c r="I8" s="20">
        <f>VLOOKUP(B8,RMS!B:D,3,FALSE)</f>
        <v>90554.444909401704</v>
      </c>
      <c r="J8" s="21">
        <f>VLOOKUP(B8,RMS!B:E,4,FALSE)</f>
        <v>76769.152242734999</v>
      </c>
      <c r="K8" s="22">
        <f t="shared" si="1"/>
        <v>-4.6094017016002908E-3</v>
      </c>
      <c r="L8" s="22">
        <f t="shared" si="2"/>
        <v>3.5726500209420919E-4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203991.37710000001</v>
      </c>
      <c r="F9" s="25">
        <f>VLOOKUP(C9,RA!B13:I48,8,0)</f>
        <v>46909.5484</v>
      </c>
      <c r="G9" s="16">
        <f t="shared" si="0"/>
        <v>157081.82870000001</v>
      </c>
      <c r="H9" s="27">
        <f>RA!J13</f>
        <v>22.9958486809</v>
      </c>
      <c r="I9" s="20">
        <f>VLOOKUP(B9,RMS!B:D,3,FALSE)</f>
        <v>203991.468283761</v>
      </c>
      <c r="J9" s="21">
        <f>VLOOKUP(B9,RMS!B:E,4,FALSE)</f>
        <v>157081.82860085499</v>
      </c>
      <c r="K9" s="22">
        <f t="shared" si="1"/>
        <v>-9.1183760989224538E-2</v>
      </c>
      <c r="L9" s="22">
        <f t="shared" si="2"/>
        <v>9.9145021522417665E-5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117522.0508</v>
      </c>
      <c r="F10" s="25">
        <f>VLOOKUP(C10,RA!B14:I49,8,0)</f>
        <v>20970.626700000001</v>
      </c>
      <c r="G10" s="16">
        <f t="shared" si="0"/>
        <v>96551.424100000004</v>
      </c>
      <c r="H10" s="27">
        <f>RA!J14</f>
        <v>17.843993154687201</v>
      </c>
      <c r="I10" s="20">
        <f>VLOOKUP(B10,RMS!B:D,3,FALSE)</f>
        <v>117522.046231624</v>
      </c>
      <c r="J10" s="21">
        <f>VLOOKUP(B10,RMS!B:E,4,FALSE)</f>
        <v>96551.423258119699</v>
      </c>
      <c r="K10" s="22">
        <f t="shared" si="1"/>
        <v>4.5683759963139892E-3</v>
      </c>
      <c r="L10" s="22">
        <f t="shared" si="2"/>
        <v>8.4188030450604856E-4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77199.953500000003</v>
      </c>
      <c r="F11" s="25">
        <f>VLOOKUP(C11,RA!B15:I50,8,0)</f>
        <v>11312.593500000001</v>
      </c>
      <c r="G11" s="16">
        <f t="shared" si="0"/>
        <v>65887.360000000001</v>
      </c>
      <c r="H11" s="27">
        <f>RA!J15</f>
        <v>14.653627349659001</v>
      </c>
      <c r="I11" s="20">
        <f>VLOOKUP(B11,RMS!B:D,3,FALSE)</f>
        <v>77199.986961538496</v>
      </c>
      <c r="J11" s="21">
        <f>VLOOKUP(B11,RMS!B:E,4,FALSE)</f>
        <v>65887.360865812007</v>
      </c>
      <c r="K11" s="22">
        <f t="shared" si="1"/>
        <v>-3.3461538492701948E-2</v>
      </c>
      <c r="L11" s="22">
        <f t="shared" si="2"/>
        <v>-8.6581200594082475E-4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599567.85380000004</v>
      </c>
      <c r="F12" s="25">
        <f>VLOOKUP(C12,RA!B16:I51,8,0)</f>
        <v>23767.629700000001</v>
      </c>
      <c r="G12" s="16">
        <f t="shared" si="0"/>
        <v>575800.22409999999</v>
      </c>
      <c r="H12" s="27">
        <f>RA!J16</f>
        <v>3.964126753855</v>
      </c>
      <c r="I12" s="20">
        <f>VLOOKUP(B12,RMS!B:D,3,FALSE)</f>
        <v>599567.75020000001</v>
      </c>
      <c r="J12" s="21">
        <f>VLOOKUP(B12,RMS!B:E,4,FALSE)</f>
        <v>575800.22409999999</v>
      </c>
      <c r="K12" s="22">
        <f t="shared" si="1"/>
        <v>0.10360000003129244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410419.77649999998</v>
      </c>
      <c r="F13" s="25">
        <f>VLOOKUP(C13,RA!B17:I52,8,0)</f>
        <v>45433.748500000002</v>
      </c>
      <c r="G13" s="16">
        <f t="shared" si="0"/>
        <v>364986.02799999999</v>
      </c>
      <c r="H13" s="27">
        <f>RA!J17</f>
        <v>11.0700680380103</v>
      </c>
      <c r="I13" s="20">
        <f>VLOOKUP(B13,RMS!B:D,3,FALSE)</f>
        <v>410419.82093760697</v>
      </c>
      <c r="J13" s="21">
        <f>VLOOKUP(B13,RMS!B:E,4,FALSE)</f>
        <v>364986.02807863202</v>
      </c>
      <c r="K13" s="22">
        <f t="shared" si="1"/>
        <v>-4.4437606993597001E-2</v>
      </c>
      <c r="L13" s="22">
        <f t="shared" si="2"/>
        <v>-7.8632030636072159E-5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1282065.3363000001</v>
      </c>
      <c r="F14" s="25">
        <f>VLOOKUP(C14,RA!B18:I53,8,0)</f>
        <v>173024.39739999999</v>
      </c>
      <c r="G14" s="16">
        <f t="shared" si="0"/>
        <v>1109040.9389000002</v>
      </c>
      <c r="H14" s="27">
        <f>RA!J18</f>
        <v>13.495755052495401</v>
      </c>
      <c r="I14" s="20">
        <f>VLOOKUP(B14,RMS!B:D,3,FALSE)</f>
        <v>1282065.3875162399</v>
      </c>
      <c r="J14" s="21">
        <f>VLOOKUP(B14,RMS!B:E,4,FALSE)</f>
        <v>1109040.9358085501</v>
      </c>
      <c r="K14" s="22">
        <f t="shared" si="1"/>
        <v>-5.1216239808127284E-2</v>
      </c>
      <c r="L14" s="22">
        <f t="shared" si="2"/>
        <v>3.0914500821381807E-3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514481.90210000001</v>
      </c>
      <c r="F15" s="25">
        <f>VLOOKUP(C15,RA!B19:I54,8,0)</f>
        <v>55007.8554</v>
      </c>
      <c r="G15" s="16">
        <f t="shared" si="0"/>
        <v>459474.04670000001</v>
      </c>
      <c r="H15" s="27">
        <f>RA!J19</f>
        <v>10.6918931794239</v>
      </c>
      <c r="I15" s="20">
        <f>VLOOKUP(B15,RMS!B:D,3,FALSE)</f>
        <v>514481.944529915</v>
      </c>
      <c r="J15" s="21">
        <f>VLOOKUP(B15,RMS!B:E,4,FALSE)</f>
        <v>459474.04633760703</v>
      </c>
      <c r="K15" s="22">
        <f t="shared" si="1"/>
        <v>-4.2429914989043027E-2</v>
      </c>
      <c r="L15" s="22">
        <f t="shared" si="2"/>
        <v>3.6239298060536385E-4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731924.67669999995</v>
      </c>
      <c r="F16" s="25">
        <f>VLOOKUP(C16,RA!B20:I55,8,0)</f>
        <v>48301.774299999997</v>
      </c>
      <c r="G16" s="16">
        <f t="shared" si="0"/>
        <v>683622.9023999999</v>
      </c>
      <c r="H16" s="27">
        <f>RA!J20</f>
        <v>6.5992821170856404</v>
      </c>
      <c r="I16" s="20">
        <f>VLOOKUP(B16,RMS!B:D,3,FALSE)</f>
        <v>731924.69530000002</v>
      </c>
      <c r="J16" s="21">
        <f>VLOOKUP(B16,RMS!B:E,4,FALSE)</f>
        <v>683622.90240000002</v>
      </c>
      <c r="K16" s="22">
        <f t="shared" si="1"/>
        <v>-1.8600000068545341E-2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290805.87119999999</v>
      </c>
      <c r="F17" s="25">
        <f>VLOOKUP(C17,RA!B21:I56,8,0)</f>
        <v>37706.827499999999</v>
      </c>
      <c r="G17" s="16">
        <f t="shared" si="0"/>
        <v>253099.04369999998</v>
      </c>
      <c r="H17" s="27">
        <f>RA!J21</f>
        <v>12.966322634548</v>
      </c>
      <c r="I17" s="20">
        <f>VLOOKUP(B17,RMS!B:D,3,FALSE)</f>
        <v>290805.64866473799</v>
      </c>
      <c r="J17" s="21">
        <f>VLOOKUP(B17,RMS!B:E,4,FALSE)</f>
        <v>253099.04362355301</v>
      </c>
      <c r="K17" s="22">
        <f t="shared" si="1"/>
        <v>0.22253526200074703</v>
      </c>
      <c r="L17" s="22">
        <f t="shared" si="2"/>
        <v>7.6446973253041506E-5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792415.32220000005</v>
      </c>
      <c r="F18" s="25">
        <f>VLOOKUP(C18,RA!B22:I57,8,0)</f>
        <v>112881.5377</v>
      </c>
      <c r="G18" s="16">
        <f t="shared" si="0"/>
        <v>679533.78450000007</v>
      </c>
      <c r="H18" s="27">
        <f>RA!J22</f>
        <v>14.2452492446265</v>
      </c>
      <c r="I18" s="20">
        <f>VLOOKUP(B18,RMS!B:D,3,FALSE)</f>
        <v>792415.41063333303</v>
      </c>
      <c r="J18" s="21">
        <f>VLOOKUP(B18,RMS!B:E,4,FALSE)</f>
        <v>679533.78319999995</v>
      </c>
      <c r="K18" s="22">
        <f t="shared" si="1"/>
        <v>-8.8433332974091172E-2</v>
      </c>
      <c r="L18" s="22">
        <f t="shared" si="2"/>
        <v>1.3000001199543476E-3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1718559.0342999999</v>
      </c>
      <c r="F19" s="25">
        <f>VLOOKUP(C19,RA!B23:I58,8,0)</f>
        <v>142733.32079999999</v>
      </c>
      <c r="G19" s="16">
        <f t="shared" si="0"/>
        <v>1575825.7135000001</v>
      </c>
      <c r="H19" s="27">
        <f>RA!J23</f>
        <v>8.3054069107458908</v>
      </c>
      <c r="I19" s="20">
        <f>VLOOKUP(B19,RMS!B:D,3,FALSE)</f>
        <v>1718559.6127299101</v>
      </c>
      <c r="J19" s="21">
        <f>VLOOKUP(B19,RMS!B:E,4,FALSE)</f>
        <v>1575825.7435735001</v>
      </c>
      <c r="K19" s="22">
        <f t="shared" si="1"/>
        <v>-0.57842991012148559</v>
      </c>
      <c r="L19" s="22">
        <f t="shared" si="2"/>
        <v>-3.0073500005528331E-2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209205.04790000001</v>
      </c>
      <c r="F20" s="25">
        <f>VLOOKUP(C20,RA!B24:I59,8,0)</f>
        <v>32145.8711</v>
      </c>
      <c r="G20" s="16">
        <f t="shared" si="0"/>
        <v>177059.17680000002</v>
      </c>
      <c r="H20" s="27">
        <f>RA!J24</f>
        <v>15.3657244042054</v>
      </c>
      <c r="I20" s="20">
        <f>VLOOKUP(B20,RMS!B:D,3,FALSE)</f>
        <v>209205.04026056299</v>
      </c>
      <c r="J20" s="21">
        <f>VLOOKUP(B20,RMS!B:E,4,FALSE)</f>
        <v>177059.170016605</v>
      </c>
      <c r="K20" s="22">
        <f t="shared" si="1"/>
        <v>7.6394370116759092E-3</v>
      </c>
      <c r="L20" s="22">
        <f t="shared" si="2"/>
        <v>6.7833950161002576E-3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159463.212</v>
      </c>
      <c r="F21" s="25">
        <f>VLOOKUP(C21,RA!B25:I60,8,0)</f>
        <v>16404.982199999999</v>
      </c>
      <c r="G21" s="16">
        <f t="shared" si="0"/>
        <v>143058.2298</v>
      </c>
      <c r="H21" s="27">
        <f>RA!J25</f>
        <v>10.2876280956889</v>
      </c>
      <c r="I21" s="20">
        <f>VLOOKUP(B21,RMS!B:D,3,FALSE)</f>
        <v>159463.209875342</v>
      </c>
      <c r="J21" s="21">
        <f>VLOOKUP(B21,RMS!B:E,4,FALSE)</f>
        <v>143058.23150449601</v>
      </c>
      <c r="K21" s="22">
        <f t="shared" si="1"/>
        <v>2.1246579999569803E-3</v>
      </c>
      <c r="L21" s="22">
        <f t="shared" si="2"/>
        <v>-1.704496011370793E-3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423951.15230000002</v>
      </c>
      <c r="F22" s="25">
        <f>VLOOKUP(C22,RA!B26:I61,8,0)</f>
        <v>99228.660499999998</v>
      </c>
      <c r="G22" s="16">
        <f t="shared" si="0"/>
        <v>324722.49180000002</v>
      </c>
      <c r="H22" s="27">
        <f>RA!J26</f>
        <v>23.405682461686801</v>
      </c>
      <c r="I22" s="20">
        <f>VLOOKUP(B22,RMS!B:D,3,FALSE)</f>
        <v>423951.15234647202</v>
      </c>
      <c r="J22" s="21">
        <f>VLOOKUP(B22,RMS!B:E,4,FALSE)</f>
        <v>324722.49445268599</v>
      </c>
      <c r="K22" s="22">
        <f t="shared" si="1"/>
        <v>-4.6472006943076849E-5</v>
      </c>
      <c r="L22" s="22">
        <f t="shared" si="2"/>
        <v>-2.6526859728619456E-3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217514.6967</v>
      </c>
      <c r="F23" s="25">
        <f>VLOOKUP(C23,RA!B27:I62,8,0)</f>
        <v>65905.585300000006</v>
      </c>
      <c r="G23" s="16">
        <f t="shared" si="0"/>
        <v>151609.11139999999</v>
      </c>
      <c r="H23" s="27">
        <f>RA!J27</f>
        <v>30.299371168881599</v>
      </c>
      <c r="I23" s="20">
        <f>VLOOKUP(B23,RMS!B:D,3,FALSE)</f>
        <v>217514.69272485399</v>
      </c>
      <c r="J23" s="21">
        <f>VLOOKUP(B23,RMS!B:E,4,FALSE)</f>
        <v>151609.12047050099</v>
      </c>
      <c r="K23" s="22">
        <f t="shared" si="1"/>
        <v>3.9751460135448724E-3</v>
      </c>
      <c r="L23" s="22">
        <f t="shared" si="2"/>
        <v>-9.0705009934026748E-3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668518.52859999996</v>
      </c>
      <c r="F24" s="25">
        <f>VLOOKUP(C24,RA!B28:I63,8,0)</f>
        <v>66743.540500000003</v>
      </c>
      <c r="G24" s="16">
        <f t="shared" si="0"/>
        <v>601774.98809999996</v>
      </c>
      <c r="H24" s="27">
        <f>RA!J28</f>
        <v>9.9837981513800607</v>
      </c>
      <c r="I24" s="20">
        <f>VLOOKUP(B24,RMS!B:D,3,FALSE)</f>
        <v>668518.52795840695</v>
      </c>
      <c r="J24" s="21">
        <f>VLOOKUP(B24,RMS!B:E,4,FALSE)</f>
        <v>601774.98158013006</v>
      </c>
      <c r="K24" s="22">
        <f t="shared" si="1"/>
        <v>6.4159301109611988E-4</v>
      </c>
      <c r="L24" s="22">
        <f t="shared" si="2"/>
        <v>6.519869901239872E-3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566250.47620000003</v>
      </c>
      <c r="F25" s="25">
        <f>VLOOKUP(C25,RA!B29:I64,8,0)</f>
        <v>103503.34600000001</v>
      </c>
      <c r="G25" s="16">
        <f t="shared" si="0"/>
        <v>462747.13020000001</v>
      </c>
      <c r="H25" s="27">
        <f>RA!J29</f>
        <v>18.278721228561501</v>
      </c>
      <c r="I25" s="20">
        <f>VLOOKUP(B25,RMS!B:D,3,FALSE)</f>
        <v>566250.47467256605</v>
      </c>
      <c r="J25" s="21">
        <f>VLOOKUP(B25,RMS!B:E,4,FALSE)</f>
        <v>462747.10341214598</v>
      </c>
      <c r="K25" s="22">
        <f t="shared" si="1"/>
        <v>1.5274339821189642E-3</v>
      </c>
      <c r="L25" s="22">
        <f t="shared" si="2"/>
        <v>2.6787854032590985E-2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860685.24199999997</v>
      </c>
      <c r="F26" s="25">
        <f>VLOOKUP(C26,RA!B30:I65,8,0)</f>
        <v>128084.1299</v>
      </c>
      <c r="G26" s="16">
        <f t="shared" si="0"/>
        <v>732601.11210000003</v>
      </c>
      <c r="H26" s="27">
        <f>RA!J30</f>
        <v>14.8816458851284</v>
      </c>
      <c r="I26" s="20">
        <f>VLOOKUP(B26,RMS!B:D,3,FALSE)</f>
        <v>860685.24299026502</v>
      </c>
      <c r="J26" s="21">
        <f>VLOOKUP(B26,RMS!B:E,4,FALSE)</f>
        <v>732601.09914332198</v>
      </c>
      <c r="K26" s="22">
        <f t="shared" si="1"/>
        <v>-9.9026504904031754E-4</v>
      </c>
      <c r="L26" s="22">
        <f t="shared" si="2"/>
        <v>1.2956678052432835E-2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537973.28749999998</v>
      </c>
      <c r="F27" s="25">
        <f>VLOOKUP(C27,RA!B31:I66,8,0)</f>
        <v>44130.956100000003</v>
      </c>
      <c r="G27" s="16">
        <f t="shared" si="0"/>
        <v>493842.33139999997</v>
      </c>
      <c r="H27" s="27">
        <f>RA!J31</f>
        <v>8.2031872446826704</v>
      </c>
      <c r="I27" s="20">
        <f>VLOOKUP(B27,RMS!B:D,3,FALSE)</f>
        <v>537973.25908761099</v>
      </c>
      <c r="J27" s="21">
        <f>VLOOKUP(B27,RMS!B:E,4,FALSE)</f>
        <v>493842.22510884999</v>
      </c>
      <c r="K27" s="22">
        <f t="shared" si="1"/>
        <v>2.8412388986907899E-2</v>
      </c>
      <c r="L27" s="22">
        <f t="shared" si="2"/>
        <v>0.10629114997573197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128874.902</v>
      </c>
      <c r="F28" s="25">
        <f>VLOOKUP(C28,RA!B32:I67,8,0)</f>
        <v>39150.47</v>
      </c>
      <c r="G28" s="16">
        <f t="shared" si="0"/>
        <v>89724.432000000001</v>
      </c>
      <c r="H28" s="27">
        <f>RA!J32</f>
        <v>30.378661316072201</v>
      </c>
      <c r="I28" s="20">
        <f>VLOOKUP(B28,RMS!B:D,3,FALSE)</f>
        <v>128874.834403623</v>
      </c>
      <c r="J28" s="21">
        <f>VLOOKUP(B28,RMS!B:E,4,FALSE)</f>
        <v>89724.4134455764</v>
      </c>
      <c r="K28" s="22">
        <f t="shared" si="1"/>
        <v>6.7596377004520036E-2</v>
      </c>
      <c r="L28" s="22">
        <f t="shared" si="2"/>
        <v>1.8554423601017334E-2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39.743699999999997</v>
      </c>
      <c r="F29" s="25">
        <f>VLOOKUP(C29,RA!B33:I68,8,0)</f>
        <v>6.7397999999999998</v>
      </c>
      <c r="G29" s="16">
        <f t="shared" si="0"/>
        <v>33.003899999999994</v>
      </c>
      <c r="H29" s="27">
        <f>RA!J33</f>
        <v>16.958159406396501</v>
      </c>
      <c r="I29" s="20">
        <f>VLOOKUP(B29,RMS!B:D,3,FALSE)</f>
        <v>39.743600000000001</v>
      </c>
      <c r="J29" s="21">
        <f>VLOOKUP(B29,RMS!B:E,4,FALSE)</f>
        <v>33.003900000000002</v>
      </c>
      <c r="K29" s="22">
        <f t="shared" si="1"/>
        <v>9.9999999996214228E-5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75632.976200000005</v>
      </c>
      <c r="F31" s="25">
        <f>VLOOKUP(C31,RA!B35:I70,8,0)</f>
        <v>7106.0663000000004</v>
      </c>
      <c r="G31" s="16">
        <f t="shared" si="0"/>
        <v>68526.909899999999</v>
      </c>
      <c r="H31" s="27">
        <f>RA!J35</f>
        <v>9.39546036269825</v>
      </c>
      <c r="I31" s="20">
        <f>VLOOKUP(B31,RMS!B:D,3,FALSE)</f>
        <v>75632.976200000005</v>
      </c>
      <c r="J31" s="21">
        <f>VLOOKUP(B31,RMS!B:E,4,FALSE)</f>
        <v>68526.912500000006</v>
      </c>
      <c r="K31" s="22">
        <f t="shared" si="1"/>
        <v>0</v>
      </c>
      <c r="L31" s="22">
        <f t="shared" si="2"/>
        <v>-2.6000000070780516E-3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167070.08480000001</v>
      </c>
      <c r="F35" s="25">
        <f>VLOOKUP(C35,RA!B8:I74,8,0)</f>
        <v>8165.1201000000001</v>
      </c>
      <c r="G35" s="16">
        <f t="shared" si="0"/>
        <v>158904.96470000001</v>
      </c>
      <c r="H35" s="27">
        <f>RA!J39</f>
        <v>4.8872424466501503</v>
      </c>
      <c r="I35" s="20">
        <f>VLOOKUP(B35,RMS!B:D,3,FALSE)</f>
        <v>167070.085470085</v>
      </c>
      <c r="J35" s="21">
        <f>VLOOKUP(B35,RMS!B:E,4,FALSE)</f>
        <v>158904.96581196599</v>
      </c>
      <c r="K35" s="22">
        <f t="shared" si="1"/>
        <v>-6.7008499172516167E-4</v>
      </c>
      <c r="L35" s="22">
        <f t="shared" si="2"/>
        <v>-1.1119659757241607E-3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355809.02860000002</v>
      </c>
      <c r="F36" s="25">
        <f>VLOOKUP(C36,RA!B8:I75,8,0)</f>
        <v>22937.269100000001</v>
      </c>
      <c r="G36" s="16">
        <f t="shared" si="0"/>
        <v>332871.75950000004</v>
      </c>
      <c r="H36" s="27">
        <f>RA!J40</f>
        <v>6.4465112620247904</v>
      </c>
      <c r="I36" s="20">
        <f>VLOOKUP(B36,RMS!B:D,3,FALSE)</f>
        <v>355809.02203931601</v>
      </c>
      <c r="J36" s="21">
        <f>VLOOKUP(B36,RMS!B:E,4,FALSE)</f>
        <v>332871.756817949</v>
      </c>
      <c r="K36" s="22">
        <f t="shared" si="1"/>
        <v>6.560684007126838E-3</v>
      </c>
      <c r="L36" s="22">
        <f t="shared" si="2"/>
        <v>2.682051039300859E-3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39388.924200000001</v>
      </c>
      <c r="F39" s="25">
        <f>VLOOKUP(C39,RA!B8:I78,8,0)</f>
        <v>3247.3762999999999</v>
      </c>
      <c r="G39" s="16">
        <f t="shared" si="0"/>
        <v>36141.547900000005</v>
      </c>
      <c r="H39" s="27">
        <f>RA!J43</f>
        <v>8.2443894215318601</v>
      </c>
      <c r="I39" s="20">
        <f>VLOOKUP(B39,RMS!B:D,3,FALSE)</f>
        <v>39388.9241358445</v>
      </c>
      <c r="J39" s="21">
        <f>VLOOKUP(B39,RMS!B:E,4,FALSE)</f>
        <v>36141.548218742901</v>
      </c>
      <c r="K39" s="22">
        <f t="shared" si="1"/>
        <v>6.4155501604545861E-5</v>
      </c>
      <c r="L39" s="22">
        <f t="shared" si="2"/>
        <v>-3.1874289561528713E-4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53" t="s">
        <v>47</v>
      </c>
      <c r="W1" s="41"/>
    </row>
    <row r="2" spans="1:23" ht="12.7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53"/>
      <c r="W2" s="41"/>
    </row>
    <row r="3" spans="1:23" ht="23.25" thickBo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54" t="s">
        <v>48</v>
      </c>
      <c r="W3" s="41"/>
    </row>
    <row r="4" spans="1:23" ht="15" thickTop="1" thickBo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52"/>
      <c r="W4" s="41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2" t="s">
        <v>4</v>
      </c>
      <c r="C6" s="43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4" t="s">
        <v>5</v>
      </c>
      <c r="B7" s="45"/>
      <c r="C7" s="46"/>
      <c r="D7" s="62">
        <v>11965163.348099999</v>
      </c>
      <c r="E7" s="62">
        <v>15188702</v>
      </c>
      <c r="F7" s="63">
        <v>78.776733838744093</v>
      </c>
      <c r="G7" s="62">
        <v>18559881.254700001</v>
      </c>
      <c r="H7" s="63">
        <v>-35.532112604060899</v>
      </c>
      <c r="I7" s="62">
        <v>1525415.5699</v>
      </c>
      <c r="J7" s="63">
        <v>12.748806894828</v>
      </c>
      <c r="K7" s="62">
        <v>2114580.5521999998</v>
      </c>
      <c r="L7" s="63">
        <v>11.3932870753929</v>
      </c>
      <c r="M7" s="63">
        <v>-0.27862025955314701</v>
      </c>
      <c r="N7" s="62">
        <v>426655049.40759999</v>
      </c>
      <c r="O7" s="62">
        <v>2041857107.3369999</v>
      </c>
      <c r="P7" s="62">
        <v>751456</v>
      </c>
      <c r="Q7" s="62">
        <v>1083292</v>
      </c>
      <c r="R7" s="63">
        <v>-30.632184120255701</v>
      </c>
      <c r="S7" s="62">
        <v>15.922639979054001</v>
      </c>
      <c r="T7" s="62">
        <v>15.9925329453185</v>
      </c>
      <c r="U7" s="64">
        <v>-0.43895337931698297</v>
      </c>
      <c r="V7" s="52"/>
      <c r="W7" s="52"/>
    </row>
    <row r="8" spans="1:23" ht="14.25" thickBot="1">
      <c r="A8" s="47">
        <v>41722</v>
      </c>
      <c r="B8" s="50" t="s">
        <v>6</v>
      </c>
      <c r="C8" s="51"/>
      <c r="D8" s="65">
        <v>506955.69089999999</v>
      </c>
      <c r="E8" s="65">
        <v>517361</v>
      </c>
      <c r="F8" s="66">
        <v>97.988772037320203</v>
      </c>
      <c r="G8" s="65">
        <v>629318.82960000006</v>
      </c>
      <c r="H8" s="66">
        <v>-19.443743448416299</v>
      </c>
      <c r="I8" s="65">
        <v>107630.478</v>
      </c>
      <c r="J8" s="66">
        <v>21.230746578448201</v>
      </c>
      <c r="K8" s="65">
        <v>133929.50140000001</v>
      </c>
      <c r="L8" s="66">
        <v>21.281661234437699</v>
      </c>
      <c r="M8" s="66">
        <v>-0.19636467787223499</v>
      </c>
      <c r="N8" s="65">
        <v>18041076.536200002</v>
      </c>
      <c r="O8" s="65">
        <v>85347143.913800001</v>
      </c>
      <c r="P8" s="65">
        <v>26507</v>
      </c>
      <c r="Q8" s="65">
        <v>38704</v>
      </c>
      <c r="R8" s="66">
        <v>-31.513538652335701</v>
      </c>
      <c r="S8" s="65">
        <v>19.125351450560199</v>
      </c>
      <c r="T8" s="65">
        <v>18.191391050020702</v>
      </c>
      <c r="U8" s="67">
        <v>4.8833633355909001</v>
      </c>
      <c r="V8" s="52"/>
      <c r="W8" s="52"/>
    </row>
    <row r="9" spans="1:23" ht="12" customHeight="1" thickBot="1">
      <c r="A9" s="48"/>
      <c r="B9" s="50" t="s">
        <v>7</v>
      </c>
      <c r="C9" s="51"/>
      <c r="D9" s="65">
        <v>72264.3655</v>
      </c>
      <c r="E9" s="65">
        <v>78321</v>
      </c>
      <c r="F9" s="66">
        <v>92.266908619654998</v>
      </c>
      <c r="G9" s="65">
        <v>136733.7475</v>
      </c>
      <c r="H9" s="66">
        <v>-47.149575857269603</v>
      </c>
      <c r="I9" s="65">
        <v>14883.388999999999</v>
      </c>
      <c r="J9" s="66">
        <v>20.595751304285699</v>
      </c>
      <c r="K9" s="65">
        <v>28499.0478</v>
      </c>
      <c r="L9" s="66">
        <v>20.842731455158901</v>
      </c>
      <c r="M9" s="66">
        <v>-0.477758376193888</v>
      </c>
      <c r="N9" s="65">
        <v>2986389.4347000001</v>
      </c>
      <c r="O9" s="65">
        <v>14247534.512499999</v>
      </c>
      <c r="P9" s="65">
        <v>4912</v>
      </c>
      <c r="Q9" s="65">
        <v>9452</v>
      </c>
      <c r="R9" s="66">
        <v>-48.032162505289897</v>
      </c>
      <c r="S9" s="65">
        <v>14.7118007939739</v>
      </c>
      <c r="T9" s="65">
        <v>15.8565089928058</v>
      </c>
      <c r="U9" s="67">
        <v>-7.7808843041206499</v>
      </c>
      <c r="V9" s="52"/>
      <c r="W9" s="52"/>
    </row>
    <row r="10" spans="1:23" ht="14.25" thickBot="1">
      <c r="A10" s="48"/>
      <c r="B10" s="50" t="s">
        <v>8</v>
      </c>
      <c r="C10" s="51"/>
      <c r="D10" s="65">
        <v>98702.109299999996</v>
      </c>
      <c r="E10" s="65">
        <v>101040</v>
      </c>
      <c r="F10" s="66">
        <v>97.686173099762499</v>
      </c>
      <c r="G10" s="65">
        <v>173109.30040000001</v>
      </c>
      <c r="H10" s="66">
        <v>-42.982780779582001</v>
      </c>
      <c r="I10" s="65">
        <v>25878.680100000001</v>
      </c>
      <c r="J10" s="66">
        <v>26.2189737215677</v>
      </c>
      <c r="K10" s="65">
        <v>45356.155700000003</v>
      </c>
      <c r="L10" s="66">
        <v>26.200877477522301</v>
      </c>
      <c r="M10" s="66">
        <v>-0.42943400513990199</v>
      </c>
      <c r="N10" s="65">
        <v>3687262.7393</v>
      </c>
      <c r="O10" s="65">
        <v>20111763.570799999</v>
      </c>
      <c r="P10" s="65">
        <v>72381</v>
      </c>
      <c r="Q10" s="65">
        <v>108356</v>
      </c>
      <c r="R10" s="66">
        <v>-33.2007456901325</v>
      </c>
      <c r="S10" s="65">
        <v>1.3636466655613999</v>
      </c>
      <c r="T10" s="65">
        <v>1.8221796227250899</v>
      </c>
      <c r="U10" s="67">
        <v>-33.625496159953698</v>
      </c>
      <c r="V10" s="52"/>
      <c r="W10" s="52"/>
    </row>
    <row r="11" spans="1:23" ht="14.25" thickBot="1">
      <c r="A11" s="48"/>
      <c r="B11" s="50" t="s">
        <v>9</v>
      </c>
      <c r="C11" s="51"/>
      <c r="D11" s="65">
        <v>47356.284899999999</v>
      </c>
      <c r="E11" s="65">
        <v>39958</v>
      </c>
      <c r="F11" s="66">
        <v>118.515153160819</v>
      </c>
      <c r="G11" s="65">
        <v>51794.2143</v>
      </c>
      <c r="H11" s="66">
        <v>-8.5683883035561408</v>
      </c>
      <c r="I11" s="65">
        <v>8427.7620000000006</v>
      </c>
      <c r="J11" s="66">
        <v>17.796501600149799</v>
      </c>
      <c r="K11" s="65">
        <v>10650.242399999999</v>
      </c>
      <c r="L11" s="66">
        <v>20.562610214168298</v>
      </c>
      <c r="M11" s="66">
        <v>-0.208678855985475</v>
      </c>
      <c r="N11" s="65">
        <v>1720352.8966999999</v>
      </c>
      <c r="O11" s="65">
        <v>8930699.9893999994</v>
      </c>
      <c r="P11" s="65">
        <v>3767</v>
      </c>
      <c r="Q11" s="65">
        <v>5938</v>
      </c>
      <c r="R11" s="66">
        <v>-36.561131694173099</v>
      </c>
      <c r="S11" s="65">
        <v>12.5713525086276</v>
      </c>
      <c r="T11" s="65">
        <v>10.650249882115199</v>
      </c>
      <c r="U11" s="67">
        <v>15.281590625940501</v>
      </c>
      <c r="V11" s="52"/>
      <c r="W11" s="52"/>
    </row>
    <row r="12" spans="1:23" ht="14.25" thickBot="1">
      <c r="A12" s="48"/>
      <c r="B12" s="50" t="s">
        <v>10</v>
      </c>
      <c r="C12" s="51"/>
      <c r="D12" s="65">
        <v>90554.440300000002</v>
      </c>
      <c r="E12" s="65">
        <v>126208</v>
      </c>
      <c r="F12" s="66">
        <v>71.750158706262695</v>
      </c>
      <c r="G12" s="65">
        <v>172625.05679999999</v>
      </c>
      <c r="H12" s="66">
        <v>-47.542702097462801</v>
      </c>
      <c r="I12" s="65">
        <v>13785.287700000001</v>
      </c>
      <c r="J12" s="66">
        <v>15.2232045765292</v>
      </c>
      <c r="K12" s="65">
        <v>20633.132000000001</v>
      </c>
      <c r="L12" s="66">
        <v>11.952570723209201</v>
      </c>
      <c r="M12" s="66">
        <v>-0.33188583778749597</v>
      </c>
      <c r="N12" s="65">
        <v>4917950.1399999997</v>
      </c>
      <c r="O12" s="65">
        <v>24448285.146200001</v>
      </c>
      <c r="P12" s="65">
        <v>915</v>
      </c>
      <c r="Q12" s="65">
        <v>1213</v>
      </c>
      <c r="R12" s="66">
        <v>-24.5671887881286</v>
      </c>
      <c r="S12" s="65">
        <v>98.966601420765002</v>
      </c>
      <c r="T12" s="65">
        <v>94.421037757625697</v>
      </c>
      <c r="U12" s="67">
        <v>4.5930279487050898</v>
      </c>
      <c r="V12" s="52"/>
      <c r="W12" s="52"/>
    </row>
    <row r="13" spans="1:23" ht="14.25" thickBot="1">
      <c r="A13" s="48"/>
      <c r="B13" s="50" t="s">
        <v>11</v>
      </c>
      <c r="C13" s="51"/>
      <c r="D13" s="65">
        <v>203991.37710000001</v>
      </c>
      <c r="E13" s="65">
        <v>282445</v>
      </c>
      <c r="F13" s="66">
        <v>72.223398219122302</v>
      </c>
      <c r="G13" s="65">
        <v>318074.32659999997</v>
      </c>
      <c r="H13" s="66">
        <v>-35.866758162933102</v>
      </c>
      <c r="I13" s="65">
        <v>46909.5484</v>
      </c>
      <c r="J13" s="66">
        <v>22.9958486809</v>
      </c>
      <c r="K13" s="65">
        <v>67277.180999999997</v>
      </c>
      <c r="L13" s="66">
        <v>21.151402478517401</v>
      </c>
      <c r="M13" s="66">
        <v>-0.30274206346428201</v>
      </c>
      <c r="N13" s="65">
        <v>10914282.903100001</v>
      </c>
      <c r="O13" s="65">
        <v>41993569.021899998</v>
      </c>
      <c r="P13" s="65">
        <v>9973</v>
      </c>
      <c r="Q13" s="65">
        <v>13677</v>
      </c>
      <c r="R13" s="66">
        <v>-27.081962418659099</v>
      </c>
      <c r="S13" s="65">
        <v>20.4543644941342</v>
      </c>
      <c r="T13" s="65">
        <v>19.841193697448301</v>
      </c>
      <c r="U13" s="67">
        <v>2.99775041586715</v>
      </c>
      <c r="V13" s="52"/>
      <c r="W13" s="52"/>
    </row>
    <row r="14" spans="1:23" ht="14.25" thickBot="1">
      <c r="A14" s="48"/>
      <c r="B14" s="50" t="s">
        <v>12</v>
      </c>
      <c r="C14" s="51"/>
      <c r="D14" s="65">
        <v>117522.0508</v>
      </c>
      <c r="E14" s="65">
        <v>127450</v>
      </c>
      <c r="F14" s="66">
        <v>92.210318399372298</v>
      </c>
      <c r="G14" s="65">
        <v>143673.59220000001</v>
      </c>
      <c r="H14" s="66">
        <v>-18.202051608479199</v>
      </c>
      <c r="I14" s="65">
        <v>20970.626700000001</v>
      </c>
      <c r="J14" s="66">
        <v>17.843993154687201</v>
      </c>
      <c r="K14" s="65">
        <v>26873.962800000001</v>
      </c>
      <c r="L14" s="66">
        <v>18.704872891735199</v>
      </c>
      <c r="M14" s="66">
        <v>-0.21966749540934799</v>
      </c>
      <c r="N14" s="65">
        <v>3325931.7820000001</v>
      </c>
      <c r="O14" s="65">
        <v>17518670.088300001</v>
      </c>
      <c r="P14" s="65">
        <v>2662</v>
      </c>
      <c r="Q14" s="65">
        <v>3947</v>
      </c>
      <c r="R14" s="66">
        <v>-32.556371928046602</v>
      </c>
      <c r="S14" s="65">
        <v>44.148028099173601</v>
      </c>
      <c r="T14" s="65">
        <v>42.718839473017503</v>
      </c>
      <c r="U14" s="67">
        <v>3.2372649191614302</v>
      </c>
      <c r="V14" s="52"/>
      <c r="W14" s="52"/>
    </row>
    <row r="15" spans="1:23" ht="14.25" thickBot="1">
      <c r="A15" s="48"/>
      <c r="B15" s="50" t="s">
        <v>13</v>
      </c>
      <c r="C15" s="51"/>
      <c r="D15" s="65">
        <v>77199.953500000003</v>
      </c>
      <c r="E15" s="65">
        <v>66714</v>
      </c>
      <c r="F15" s="66">
        <v>115.717770632851</v>
      </c>
      <c r="G15" s="65">
        <v>93503.830900000001</v>
      </c>
      <c r="H15" s="66">
        <v>-17.436587616860901</v>
      </c>
      <c r="I15" s="65">
        <v>11312.593500000001</v>
      </c>
      <c r="J15" s="66">
        <v>14.653627349659001</v>
      </c>
      <c r="K15" s="65">
        <v>21323.804199999999</v>
      </c>
      <c r="L15" s="66">
        <v>22.805273318486002</v>
      </c>
      <c r="M15" s="66">
        <v>-0.46948521033596802</v>
      </c>
      <c r="N15" s="65">
        <v>2963569.1839999999</v>
      </c>
      <c r="O15" s="65">
        <v>12824498.567600001</v>
      </c>
      <c r="P15" s="65">
        <v>2804</v>
      </c>
      <c r="Q15" s="65">
        <v>3682</v>
      </c>
      <c r="R15" s="66">
        <v>-23.845736013036401</v>
      </c>
      <c r="S15" s="65">
        <v>27.532080420827398</v>
      </c>
      <c r="T15" s="65">
        <v>27.642395926127101</v>
      </c>
      <c r="U15" s="67">
        <v>-0.40067987458100701</v>
      </c>
      <c r="V15" s="52"/>
      <c r="W15" s="52"/>
    </row>
    <row r="16" spans="1:23" ht="14.25" thickBot="1">
      <c r="A16" s="48"/>
      <c r="B16" s="50" t="s">
        <v>14</v>
      </c>
      <c r="C16" s="51"/>
      <c r="D16" s="65">
        <v>599567.85380000004</v>
      </c>
      <c r="E16" s="65">
        <v>591834</v>
      </c>
      <c r="F16" s="66">
        <v>101.30676064572199</v>
      </c>
      <c r="G16" s="65">
        <v>976978.94559999998</v>
      </c>
      <c r="H16" s="66">
        <v>-38.630422231690702</v>
      </c>
      <c r="I16" s="65">
        <v>23767.629700000001</v>
      </c>
      <c r="J16" s="66">
        <v>3.964126753855</v>
      </c>
      <c r="K16" s="65">
        <v>53336.623</v>
      </c>
      <c r="L16" s="66">
        <v>5.4593421117426404</v>
      </c>
      <c r="M16" s="66">
        <v>-0.55438442925042297</v>
      </c>
      <c r="N16" s="65">
        <v>19440672.0154</v>
      </c>
      <c r="O16" s="65">
        <v>99468072.969300002</v>
      </c>
      <c r="P16" s="65">
        <v>33418</v>
      </c>
      <c r="Q16" s="65">
        <v>56413</v>
      </c>
      <c r="R16" s="66">
        <v>-40.761881126690703</v>
      </c>
      <c r="S16" s="65">
        <v>17.9414642946915</v>
      </c>
      <c r="T16" s="65">
        <v>17.318235612358901</v>
      </c>
      <c r="U16" s="67">
        <v>3.4736779122149302</v>
      </c>
      <c r="V16" s="52"/>
      <c r="W16" s="52"/>
    </row>
    <row r="17" spans="1:21" ht="12" thickBot="1">
      <c r="A17" s="48"/>
      <c r="B17" s="50" t="s">
        <v>15</v>
      </c>
      <c r="C17" s="51"/>
      <c r="D17" s="65">
        <v>410419.77649999998</v>
      </c>
      <c r="E17" s="65">
        <v>563298</v>
      </c>
      <c r="F17" s="66">
        <v>72.860151553884506</v>
      </c>
      <c r="G17" s="65">
        <v>810202.45889999997</v>
      </c>
      <c r="H17" s="66">
        <v>-49.343553331445001</v>
      </c>
      <c r="I17" s="65">
        <v>45433.748500000002</v>
      </c>
      <c r="J17" s="66">
        <v>11.0700680380103</v>
      </c>
      <c r="K17" s="65">
        <v>40034.820699999997</v>
      </c>
      <c r="L17" s="66">
        <v>4.94133537367372</v>
      </c>
      <c r="M17" s="66">
        <v>0.13485580066554401</v>
      </c>
      <c r="N17" s="65">
        <v>15287884.7481</v>
      </c>
      <c r="O17" s="65">
        <v>119444546.2401</v>
      </c>
      <c r="P17" s="65">
        <v>10499</v>
      </c>
      <c r="Q17" s="65">
        <v>14145</v>
      </c>
      <c r="R17" s="66">
        <v>-25.775892541534098</v>
      </c>
      <c r="S17" s="65">
        <v>39.0913207448328</v>
      </c>
      <c r="T17" s="65">
        <v>36.508106687875603</v>
      </c>
      <c r="U17" s="67">
        <v>6.6081524178195501</v>
      </c>
    </row>
    <row r="18" spans="1:21" ht="12" thickBot="1">
      <c r="A18" s="48"/>
      <c r="B18" s="50" t="s">
        <v>16</v>
      </c>
      <c r="C18" s="51"/>
      <c r="D18" s="65">
        <v>1282065.3363000001</v>
      </c>
      <c r="E18" s="65">
        <v>1338557</v>
      </c>
      <c r="F18" s="66">
        <v>95.779659461644201</v>
      </c>
      <c r="G18" s="65">
        <v>2241901.8440999999</v>
      </c>
      <c r="H18" s="66">
        <v>-42.8134938345314</v>
      </c>
      <c r="I18" s="65">
        <v>173024.39739999999</v>
      </c>
      <c r="J18" s="66">
        <v>13.495755052495401</v>
      </c>
      <c r="K18" s="65">
        <v>307592.61190000002</v>
      </c>
      <c r="L18" s="66">
        <v>13.7201640968131</v>
      </c>
      <c r="M18" s="66">
        <v>-0.43748844833681799</v>
      </c>
      <c r="N18" s="65">
        <v>47731339.017399997</v>
      </c>
      <c r="O18" s="65">
        <v>289545419.17199999</v>
      </c>
      <c r="P18" s="65">
        <v>67196</v>
      </c>
      <c r="Q18" s="65">
        <v>116280</v>
      </c>
      <c r="R18" s="66">
        <v>-42.211902304781603</v>
      </c>
      <c r="S18" s="65">
        <v>19.079488902613299</v>
      </c>
      <c r="T18" s="65">
        <v>19.582426040591699</v>
      </c>
      <c r="U18" s="67">
        <v>-2.6360094892769101</v>
      </c>
    </row>
    <row r="19" spans="1:21" ht="12" thickBot="1">
      <c r="A19" s="48"/>
      <c r="B19" s="50" t="s">
        <v>17</v>
      </c>
      <c r="C19" s="51"/>
      <c r="D19" s="65">
        <v>514481.90210000001</v>
      </c>
      <c r="E19" s="65">
        <v>1311266</v>
      </c>
      <c r="F19" s="66">
        <v>39.2355099651787</v>
      </c>
      <c r="G19" s="65">
        <v>743072.66610000003</v>
      </c>
      <c r="H19" s="66">
        <v>-30.762908451437699</v>
      </c>
      <c r="I19" s="65">
        <v>55007.8554</v>
      </c>
      <c r="J19" s="66">
        <v>10.6918931794239</v>
      </c>
      <c r="K19" s="65">
        <v>77110.372300000003</v>
      </c>
      <c r="L19" s="66">
        <v>10.3772317053071</v>
      </c>
      <c r="M19" s="66">
        <v>-0.28663480982830097</v>
      </c>
      <c r="N19" s="65">
        <v>17846910.5999</v>
      </c>
      <c r="O19" s="65">
        <v>87170560.491099998</v>
      </c>
      <c r="P19" s="65">
        <v>12116</v>
      </c>
      <c r="Q19" s="65">
        <v>19992</v>
      </c>
      <c r="R19" s="66">
        <v>-39.395758303321301</v>
      </c>
      <c r="S19" s="65">
        <v>42.463016020138703</v>
      </c>
      <c r="T19" s="65">
        <v>33.839021143457401</v>
      </c>
      <c r="U19" s="67">
        <v>20.3094261429551</v>
      </c>
    </row>
    <row r="20" spans="1:21" ht="12" thickBot="1">
      <c r="A20" s="48"/>
      <c r="B20" s="50" t="s">
        <v>18</v>
      </c>
      <c r="C20" s="51"/>
      <c r="D20" s="65">
        <v>731924.67669999995</v>
      </c>
      <c r="E20" s="65">
        <v>676695</v>
      </c>
      <c r="F20" s="66">
        <v>108.161679441994</v>
      </c>
      <c r="G20" s="65">
        <v>978376.36930000002</v>
      </c>
      <c r="H20" s="66">
        <v>-25.189865611362698</v>
      </c>
      <c r="I20" s="65">
        <v>48301.774299999997</v>
      </c>
      <c r="J20" s="66">
        <v>6.5992821170856404</v>
      </c>
      <c r="K20" s="65">
        <v>70101.422399999996</v>
      </c>
      <c r="L20" s="66">
        <v>7.1650772238249703</v>
      </c>
      <c r="M20" s="66">
        <v>-0.31097297820307801</v>
      </c>
      <c r="N20" s="65">
        <v>21923019.541700002</v>
      </c>
      <c r="O20" s="65">
        <v>119848119.0756</v>
      </c>
      <c r="P20" s="65">
        <v>30548</v>
      </c>
      <c r="Q20" s="65">
        <v>39753</v>
      </c>
      <c r="R20" s="66">
        <v>-23.155485120619801</v>
      </c>
      <c r="S20" s="65">
        <v>23.959823120989899</v>
      </c>
      <c r="T20" s="65">
        <v>21.425415193821902</v>
      </c>
      <c r="U20" s="67">
        <v>10.5777405549702</v>
      </c>
    </row>
    <row r="21" spans="1:21" ht="12" thickBot="1">
      <c r="A21" s="48"/>
      <c r="B21" s="50" t="s">
        <v>19</v>
      </c>
      <c r="C21" s="51"/>
      <c r="D21" s="65">
        <v>290805.87119999999</v>
      </c>
      <c r="E21" s="65">
        <v>288969</v>
      </c>
      <c r="F21" s="66">
        <v>100.63566375632</v>
      </c>
      <c r="G21" s="65">
        <v>400830.57309999998</v>
      </c>
      <c r="H21" s="66">
        <v>-27.449179100555</v>
      </c>
      <c r="I21" s="65">
        <v>37706.827499999999</v>
      </c>
      <c r="J21" s="66">
        <v>12.966322634548</v>
      </c>
      <c r="K21" s="65">
        <v>58051.073100000001</v>
      </c>
      <c r="L21" s="66">
        <v>14.482695930860899</v>
      </c>
      <c r="M21" s="66">
        <v>-0.35045425542702002</v>
      </c>
      <c r="N21" s="65">
        <v>10721981.8551</v>
      </c>
      <c r="O21" s="65">
        <v>50997321.408299997</v>
      </c>
      <c r="P21" s="65">
        <v>26586</v>
      </c>
      <c r="Q21" s="65">
        <v>39981</v>
      </c>
      <c r="R21" s="66">
        <v>-33.503414121707799</v>
      </c>
      <c r="S21" s="65">
        <v>10.938308553374</v>
      </c>
      <c r="T21" s="65">
        <v>11.037586653660499</v>
      </c>
      <c r="U21" s="67">
        <v>-0.907618392753331</v>
      </c>
    </row>
    <row r="22" spans="1:21" ht="12" thickBot="1">
      <c r="A22" s="48"/>
      <c r="B22" s="50" t="s">
        <v>20</v>
      </c>
      <c r="C22" s="51"/>
      <c r="D22" s="65">
        <v>792415.32220000005</v>
      </c>
      <c r="E22" s="65">
        <v>759215</v>
      </c>
      <c r="F22" s="66">
        <v>104.372980275679</v>
      </c>
      <c r="G22" s="65">
        <v>1086145.7176000001</v>
      </c>
      <c r="H22" s="66">
        <v>-27.0433691023559</v>
      </c>
      <c r="I22" s="65">
        <v>112881.5377</v>
      </c>
      <c r="J22" s="66">
        <v>14.2452492446265</v>
      </c>
      <c r="K22" s="65">
        <v>147270.6531</v>
      </c>
      <c r="L22" s="66">
        <v>13.559014293718899</v>
      </c>
      <c r="M22" s="66">
        <v>-0.233509627859456</v>
      </c>
      <c r="N22" s="65">
        <v>26925547.6536</v>
      </c>
      <c r="O22" s="65">
        <v>132475318.65099999</v>
      </c>
      <c r="P22" s="65">
        <v>50250</v>
      </c>
      <c r="Q22" s="65">
        <v>78430</v>
      </c>
      <c r="R22" s="66">
        <v>-35.9301287772536</v>
      </c>
      <c r="S22" s="65">
        <v>15.769459148258701</v>
      </c>
      <c r="T22" s="65">
        <v>15.865732660971601</v>
      </c>
      <c r="U22" s="67">
        <v>-0.61050611696780699</v>
      </c>
    </row>
    <row r="23" spans="1:21" ht="12" thickBot="1">
      <c r="A23" s="48"/>
      <c r="B23" s="50" t="s">
        <v>21</v>
      </c>
      <c r="C23" s="51"/>
      <c r="D23" s="65">
        <v>1718559.0342999999</v>
      </c>
      <c r="E23" s="65">
        <v>2107072</v>
      </c>
      <c r="F23" s="66">
        <v>81.561476508633802</v>
      </c>
      <c r="G23" s="65">
        <v>2850038.1063999999</v>
      </c>
      <c r="H23" s="66">
        <v>-39.700489251675897</v>
      </c>
      <c r="I23" s="65">
        <v>142733.32079999999</v>
      </c>
      <c r="J23" s="66">
        <v>8.3054069107458908</v>
      </c>
      <c r="K23" s="65">
        <v>247746.2317</v>
      </c>
      <c r="L23" s="66">
        <v>8.6927340074388901</v>
      </c>
      <c r="M23" s="66">
        <v>-0.42387288871930001</v>
      </c>
      <c r="N23" s="65">
        <v>78628022.805999994</v>
      </c>
      <c r="O23" s="65">
        <v>267607351.4508</v>
      </c>
      <c r="P23" s="65">
        <v>62778</v>
      </c>
      <c r="Q23" s="65">
        <v>92510</v>
      </c>
      <c r="R23" s="66">
        <v>-32.139228191546898</v>
      </c>
      <c r="S23" s="65">
        <v>27.375179749275201</v>
      </c>
      <c r="T23" s="65">
        <v>26.645400688574199</v>
      </c>
      <c r="U23" s="67">
        <v>2.6658420780609999</v>
      </c>
    </row>
    <row r="24" spans="1:21" ht="12" thickBot="1">
      <c r="A24" s="48"/>
      <c r="B24" s="50" t="s">
        <v>22</v>
      </c>
      <c r="C24" s="51"/>
      <c r="D24" s="65">
        <v>209205.04790000001</v>
      </c>
      <c r="E24" s="65">
        <v>220600</v>
      </c>
      <c r="F24" s="66">
        <v>94.834563871260201</v>
      </c>
      <c r="G24" s="65">
        <v>285690.95980000001</v>
      </c>
      <c r="H24" s="66">
        <v>-26.772254870628199</v>
      </c>
      <c r="I24" s="65">
        <v>32145.8711</v>
      </c>
      <c r="J24" s="66">
        <v>15.3657244042054</v>
      </c>
      <c r="K24" s="65">
        <v>42715.866199999997</v>
      </c>
      <c r="L24" s="66">
        <v>14.951773843282799</v>
      </c>
      <c r="M24" s="66">
        <v>-0.24744892332301599</v>
      </c>
      <c r="N24" s="65">
        <v>6462063.6435000002</v>
      </c>
      <c r="O24" s="65">
        <v>33055673.208000001</v>
      </c>
      <c r="P24" s="65">
        <v>25326</v>
      </c>
      <c r="Q24" s="65">
        <v>35821</v>
      </c>
      <c r="R24" s="66">
        <v>-29.298456212836001</v>
      </c>
      <c r="S24" s="65">
        <v>8.2604851891336999</v>
      </c>
      <c r="T24" s="65">
        <v>8.5001106138857097</v>
      </c>
      <c r="U24" s="67">
        <v>-2.9008638023736202</v>
      </c>
    </row>
    <row r="25" spans="1:21" ht="12" thickBot="1">
      <c r="A25" s="48"/>
      <c r="B25" s="50" t="s">
        <v>23</v>
      </c>
      <c r="C25" s="51"/>
      <c r="D25" s="65">
        <v>159463.212</v>
      </c>
      <c r="E25" s="65">
        <v>156091</v>
      </c>
      <c r="F25" s="66">
        <v>102.16041411740601</v>
      </c>
      <c r="G25" s="65">
        <v>200166.85569999999</v>
      </c>
      <c r="H25" s="66">
        <v>-20.334856916074301</v>
      </c>
      <c r="I25" s="65">
        <v>16404.982199999999</v>
      </c>
      <c r="J25" s="66">
        <v>10.2876280956889</v>
      </c>
      <c r="K25" s="65">
        <v>18372.775399999999</v>
      </c>
      <c r="L25" s="66">
        <v>9.1787300828345906</v>
      </c>
      <c r="M25" s="66">
        <v>-0.107103753088932</v>
      </c>
      <c r="N25" s="65">
        <v>5436061.1107000001</v>
      </c>
      <c r="O25" s="65">
        <v>35731294.185999997</v>
      </c>
      <c r="P25" s="65">
        <v>12977</v>
      </c>
      <c r="Q25" s="65">
        <v>18737</v>
      </c>
      <c r="R25" s="66">
        <v>-30.741313977691199</v>
      </c>
      <c r="S25" s="65">
        <v>12.288141481081899</v>
      </c>
      <c r="T25" s="65">
        <v>12.8294189251214</v>
      </c>
      <c r="U25" s="67">
        <v>-4.4048763995175602</v>
      </c>
    </row>
    <row r="26" spans="1:21" ht="12" thickBot="1">
      <c r="A26" s="48"/>
      <c r="B26" s="50" t="s">
        <v>24</v>
      </c>
      <c r="C26" s="51"/>
      <c r="D26" s="65">
        <v>423951.15230000002</v>
      </c>
      <c r="E26" s="65">
        <v>467812</v>
      </c>
      <c r="F26" s="66">
        <v>90.624257671885303</v>
      </c>
      <c r="G26" s="65">
        <v>559436.46990000003</v>
      </c>
      <c r="H26" s="66">
        <v>-24.2181775571797</v>
      </c>
      <c r="I26" s="65">
        <v>99228.660499999998</v>
      </c>
      <c r="J26" s="66">
        <v>23.405682461686801</v>
      </c>
      <c r="K26" s="65">
        <v>111152.27439999999</v>
      </c>
      <c r="L26" s="66">
        <v>19.868614289638401</v>
      </c>
      <c r="M26" s="66">
        <v>-0.107272783794697</v>
      </c>
      <c r="N26" s="65">
        <v>12852301.7141</v>
      </c>
      <c r="O26" s="65">
        <v>66040234.5726</v>
      </c>
      <c r="P26" s="65">
        <v>33522</v>
      </c>
      <c r="Q26" s="65">
        <v>44146</v>
      </c>
      <c r="R26" s="66">
        <v>-24.065600507407201</v>
      </c>
      <c r="S26" s="65">
        <v>12.6469528160611</v>
      </c>
      <c r="T26" s="65">
        <v>13.462083971367701</v>
      </c>
      <c r="U26" s="67">
        <v>-6.4452771126927901</v>
      </c>
    </row>
    <row r="27" spans="1:21" ht="12" thickBot="1">
      <c r="A27" s="48"/>
      <c r="B27" s="50" t="s">
        <v>25</v>
      </c>
      <c r="C27" s="51"/>
      <c r="D27" s="65">
        <v>217514.6967</v>
      </c>
      <c r="E27" s="65">
        <v>238629</v>
      </c>
      <c r="F27" s="66">
        <v>91.151828444992006</v>
      </c>
      <c r="G27" s="65">
        <v>327440.0858</v>
      </c>
      <c r="H27" s="66">
        <v>-33.571145949168297</v>
      </c>
      <c r="I27" s="65">
        <v>65905.585300000006</v>
      </c>
      <c r="J27" s="66">
        <v>30.299371168881599</v>
      </c>
      <c r="K27" s="65">
        <v>94128.673999999999</v>
      </c>
      <c r="L27" s="66">
        <v>28.746838912537299</v>
      </c>
      <c r="M27" s="66">
        <v>-0.29983518837203599</v>
      </c>
      <c r="N27" s="65">
        <v>7041864.3712999998</v>
      </c>
      <c r="O27" s="65">
        <v>25763911.2315</v>
      </c>
      <c r="P27" s="65">
        <v>30370</v>
      </c>
      <c r="Q27" s="65">
        <v>45580</v>
      </c>
      <c r="R27" s="66">
        <v>-33.369899078543199</v>
      </c>
      <c r="S27" s="65">
        <v>7.1621566249588398</v>
      </c>
      <c r="T27" s="65">
        <v>7.3516227292672198</v>
      </c>
      <c r="U27" s="67">
        <v>-2.6453778411955602</v>
      </c>
    </row>
    <row r="28" spans="1:21" ht="12" thickBot="1">
      <c r="A28" s="48"/>
      <c r="B28" s="50" t="s">
        <v>26</v>
      </c>
      <c r="C28" s="51"/>
      <c r="D28" s="65">
        <v>668518.52859999996</v>
      </c>
      <c r="E28" s="65">
        <v>781186</v>
      </c>
      <c r="F28" s="66">
        <v>85.577382159946495</v>
      </c>
      <c r="G28" s="65">
        <v>818088.59880000004</v>
      </c>
      <c r="H28" s="66">
        <v>-18.282869412847798</v>
      </c>
      <c r="I28" s="65">
        <v>66743.540500000003</v>
      </c>
      <c r="J28" s="66">
        <v>9.9837981513800607</v>
      </c>
      <c r="K28" s="65">
        <v>79907.173800000004</v>
      </c>
      <c r="L28" s="66">
        <v>9.7675452166440806</v>
      </c>
      <c r="M28" s="66">
        <v>-0.16473656461618</v>
      </c>
      <c r="N28" s="65">
        <v>19380481.908799998</v>
      </c>
      <c r="O28" s="65">
        <v>90817935.317900002</v>
      </c>
      <c r="P28" s="65">
        <v>39512</v>
      </c>
      <c r="Q28" s="65">
        <v>49256</v>
      </c>
      <c r="R28" s="66">
        <v>-19.782361539710902</v>
      </c>
      <c r="S28" s="65">
        <v>16.919379646689599</v>
      </c>
      <c r="T28" s="65">
        <v>18.0524317788696</v>
      </c>
      <c r="U28" s="67">
        <v>-6.69677113369612</v>
      </c>
    </row>
    <row r="29" spans="1:21" ht="12" thickBot="1">
      <c r="A29" s="48"/>
      <c r="B29" s="50" t="s">
        <v>27</v>
      </c>
      <c r="C29" s="51"/>
      <c r="D29" s="65">
        <v>566250.47620000003</v>
      </c>
      <c r="E29" s="65">
        <v>631480</v>
      </c>
      <c r="F29" s="66">
        <v>89.670373756888594</v>
      </c>
      <c r="G29" s="65">
        <v>590068.94480000006</v>
      </c>
      <c r="H29" s="66">
        <v>-4.0365568820221602</v>
      </c>
      <c r="I29" s="65">
        <v>103503.34600000001</v>
      </c>
      <c r="J29" s="66">
        <v>18.278721228561501</v>
      </c>
      <c r="K29" s="65">
        <v>116561.72289999999</v>
      </c>
      <c r="L29" s="66">
        <v>19.753915864782201</v>
      </c>
      <c r="M29" s="66">
        <v>-0.112029717604663</v>
      </c>
      <c r="N29" s="65">
        <v>15861268.3882</v>
      </c>
      <c r="O29" s="65">
        <v>61087734.934699997</v>
      </c>
      <c r="P29" s="65">
        <v>81535</v>
      </c>
      <c r="Q29" s="65">
        <v>96571</v>
      </c>
      <c r="R29" s="66">
        <v>-15.5698915823591</v>
      </c>
      <c r="S29" s="65">
        <v>6.9448761415343103</v>
      </c>
      <c r="T29" s="65">
        <v>7.2997038241294003</v>
      </c>
      <c r="U29" s="67">
        <v>-5.1092010190507802</v>
      </c>
    </row>
    <row r="30" spans="1:21" ht="12" thickBot="1">
      <c r="A30" s="48"/>
      <c r="B30" s="50" t="s">
        <v>28</v>
      </c>
      <c r="C30" s="51"/>
      <c r="D30" s="65">
        <v>860685.24199999997</v>
      </c>
      <c r="E30" s="65">
        <v>1018877</v>
      </c>
      <c r="F30" s="66">
        <v>84.473910197207303</v>
      </c>
      <c r="G30" s="65">
        <v>1246609.263</v>
      </c>
      <c r="H30" s="66">
        <v>-30.957897751478502</v>
      </c>
      <c r="I30" s="65">
        <v>128084.1299</v>
      </c>
      <c r="J30" s="66">
        <v>14.8816458851284</v>
      </c>
      <c r="K30" s="65">
        <v>200756.58540000001</v>
      </c>
      <c r="L30" s="66">
        <v>16.104210947131399</v>
      </c>
      <c r="M30" s="66">
        <v>-0.361992884842123</v>
      </c>
      <c r="N30" s="65">
        <v>25710194.630600002</v>
      </c>
      <c r="O30" s="65">
        <v>104969933.3205</v>
      </c>
      <c r="P30" s="65">
        <v>53918</v>
      </c>
      <c r="Q30" s="65">
        <v>79508</v>
      </c>
      <c r="R30" s="66">
        <v>-32.185440458821802</v>
      </c>
      <c r="S30" s="65">
        <v>15.9628554842539</v>
      </c>
      <c r="T30" s="65">
        <v>15.8172764967047</v>
      </c>
      <c r="U30" s="67">
        <v>0.91198587679212695</v>
      </c>
    </row>
    <row r="31" spans="1:21" ht="12" thickBot="1">
      <c r="A31" s="48"/>
      <c r="B31" s="50" t="s">
        <v>29</v>
      </c>
      <c r="C31" s="51"/>
      <c r="D31" s="65">
        <v>537973.28749999998</v>
      </c>
      <c r="E31" s="65">
        <v>619512</v>
      </c>
      <c r="F31" s="66">
        <v>86.838235175428395</v>
      </c>
      <c r="G31" s="65">
        <v>1542226.6494</v>
      </c>
      <c r="H31" s="66">
        <v>-65.117105990270801</v>
      </c>
      <c r="I31" s="65">
        <v>44130.956100000003</v>
      </c>
      <c r="J31" s="66">
        <v>8.2031872446826704</v>
      </c>
      <c r="K31" s="65">
        <v>-21767.219000000001</v>
      </c>
      <c r="L31" s="66">
        <v>-1.41141504774726</v>
      </c>
      <c r="M31" s="66">
        <v>-3.0274044240561899</v>
      </c>
      <c r="N31" s="65">
        <v>22026958.784600001</v>
      </c>
      <c r="O31" s="65">
        <v>104391782.05500001</v>
      </c>
      <c r="P31" s="65">
        <v>22341</v>
      </c>
      <c r="Q31" s="65">
        <v>27509</v>
      </c>
      <c r="R31" s="66">
        <v>-18.786578937802201</v>
      </c>
      <c r="S31" s="65">
        <v>24.080089857213199</v>
      </c>
      <c r="T31" s="65">
        <v>24.7594410811007</v>
      </c>
      <c r="U31" s="67">
        <v>-2.8212154851408799</v>
      </c>
    </row>
    <row r="32" spans="1:21" ht="12" thickBot="1">
      <c r="A32" s="48"/>
      <c r="B32" s="50" t="s">
        <v>30</v>
      </c>
      <c r="C32" s="51"/>
      <c r="D32" s="65">
        <v>128874.902</v>
      </c>
      <c r="E32" s="65">
        <v>134411</v>
      </c>
      <c r="F32" s="66">
        <v>95.881216567096402</v>
      </c>
      <c r="G32" s="65">
        <v>164711.2089</v>
      </c>
      <c r="H32" s="66">
        <v>-21.7570541430226</v>
      </c>
      <c r="I32" s="65">
        <v>39150.47</v>
      </c>
      <c r="J32" s="66">
        <v>30.378661316072201</v>
      </c>
      <c r="K32" s="65">
        <v>39868.123</v>
      </c>
      <c r="L32" s="66">
        <v>24.204863327914001</v>
      </c>
      <c r="M32" s="66">
        <v>-1.8000671865089E-2</v>
      </c>
      <c r="N32" s="65">
        <v>3878272.2683999999</v>
      </c>
      <c r="O32" s="65">
        <v>15258090.4714</v>
      </c>
      <c r="P32" s="65">
        <v>26455</v>
      </c>
      <c r="Q32" s="65">
        <v>33239</v>
      </c>
      <c r="R32" s="66">
        <v>-20.4097596197238</v>
      </c>
      <c r="S32" s="65">
        <v>4.8714761670761701</v>
      </c>
      <c r="T32" s="65">
        <v>5.2579032161015702</v>
      </c>
      <c r="U32" s="67">
        <v>-7.93244256509072</v>
      </c>
    </row>
    <row r="33" spans="1:21" ht="12" thickBot="1">
      <c r="A33" s="48"/>
      <c r="B33" s="50" t="s">
        <v>31</v>
      </c>
      <c r="C33" s="51"/>
      <c r="D33" s="65">
        <v>39.743699999999997</v>
      </c>
      <c r="E33" s="68"/>
      <c r="F33" s="68"/>
      <c r="G33" s="65">
        <v>103.67529999999999</v>
      </c>
      <c r="H33" s="66">
        <v>-61.665218234237102</v>
      </c>
      <c r="I33" s="65">
        <v>6.7397999999999998</v>
      </c>
      <c r="J33" s="66">
        <v>16.958159406396501</v>
      </c>
      <c r="K33" s="65">
        <v>20.417300000000001</v>
      </c>
      <c r="L33" s="66">
        <v>19.693504624534501</v>
      </c>
      <c r="M33" s="66">
        <v>-0.66989758685036704</v>
      </c>
      <c r="N33" s="65">
        <v>460.94119999999998</v>
      </c>
      <c r="O33" s="65">
        <v>3640.9216000000001</v>
      </c>
      <c r="P33" s="65">
        <v>7</v>
      </c>
      <c r="Q33" s="65">
        <v>8</v>
      </c>
      <c r="R33" s="66">
        <v>-12.5</v>
      </c>
      <c r="S33" s="65">
        <v>5.67767142857143</v>
      </c>
      <c r="T33" s="65">
        <v>4.3750375000000004</v>
      </c>
      <c r="U33" s="67">
        <v>22.943101673975999</v>
      </c>
    </row>
    <row r="34" spans="1:21" ht="12" thickBot="1">
      <c r="A34" s="48"/>
      <c r="B34" s="50" t="s">
        <v>36</v>
      </c>
      <c r="C34" s="51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3</v>
      </c>
      <c r="P34" s="68"/>
      <c r="Q34" s="68"/>
      <c r="R34" s="68"/>
      <c r="S34" s="68"/>
      <c r="T34" s="68"/>
      <c r="U34" s="69"/>
    </row>
    <row r="35" spans="1:21" ht="12" thickBot="1">
      <c r="A35" s="48"/>
      <c r="B35" s="50" t="s">
        <v>32</v>
      </c>
      <c r="C35" s="51"/>
      <c r="D35" s="65">
        <v>75632.976200000005</v>
      </c>
      <c r="E35" s="65">
        <v>107332</v>
      </c>
      <c r="F35" s="66">
        <v>70.466381135169399</v>
      </c>
      <c r="G35" s="65">
        <v>106786.09699999999</v>
      </c>
      <c r="H35" s="66">
        <v>-29.173386494311199</v>
      </c>
      <c r="I35" s="65">
        <v>7106.0663000000004</v>
      </c>
      <c r="J35" s="66">
        <v>9.39546036269825</v>
      </c>
      <c r="K35" s="65">
        <v>10779.820100000001</v>
      </c>
      <c r="L35" s="66">
        <v>10.0947786302181</v>
      </c>
      <c r="M35" s="66">
        <v>-0.34079917530349102</v>
      </c>
      <c r="N35" s="65">
        <v>2358821.0567000001</v>
      </c>
      <c r="O35" s="65">
        <v>19571436.249699999</v>
      </c>
      <c r="P35" s="65">
        <v>6039</v>
      </c>
      <c r="Q35" s="65">
        <v>7649</v>
      </c>
      <c r="R35" s="66">
        <v>-21.048503072296999</v>
      </c>
      <c r="S35" s="65">
        <v>12.524089451896</v>
      </c>
      <c r="T35" s="65">
        <v>12.9784932670937</v>
      </c>
      <c r="U35" s="67">
        <v>-3.6282383397456401</v>
      </c>
    </row>
    <row r="36" spans="1:21" ht="12" thickBot="1">
      <c r="A36" s="48"/>
      <c r="B36" s="50" t="s">
        <v>37</v>
      </c>
      <c r="C36" s="51"/>
      <c r="D36" s="68"/>
      <c r="E36" s="65">
        <v>522175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48"/>
      <c r="B37" s="50" t="s">
        <v>38</v>
      </c>
      <c r="C37" s="51"/>
      <c r="D37" s="68"/>
      <c r="E37" s="65">
        <v>362503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48"/>
      <c r="B38" s="50" t="s">
        <v>39</v>
      </c>
      <c r="C38" s="51"/>
      <c r="D38" s="68"/>
      <c r="E38" s="65">
        <v>228423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48"/>
      <c r="B39" s="50" t="s">
        <v>33</v>
      </c>
      <c r="C39" s="51"/>
      <c r="D39" s="65">
        <v>167070.08480000001</v>
      </c>
      <c r="E39" s="65">
        <v>239885</v>
      </c>
      <c r="F39" s="66">
        <v>69.645907330595904</v>
      </c>
      <c r="G39" s="65">
        <v>440685.0454</v>
      </c>
      <c r="H39" s="66">
        <v>-62.088551326184898</v>
      </c>
      <c r="I39" s="65">
        <v>8165.1201000000001</v>
      </c>
      <c r="J39" s="66">
        <v>4.8872424466501503</v>
      </c>
      <c r="K39" s="65">
        <v>23716.729800000001</v>
      </c>
      <c r="L39" s="66">
        <v>5.3817868447232797</v>
      </c>
      <c r="M39" s="66">
        <v>-0.65572318912196803</v>
      </c>
      <c r="N39" s="65">
        <v>6522202.3882999998</v>
      </c>
      <c r="O39" s="65">
        <v>29639146.523499999</v>
      </c>
      <c r="P39" s="65">
        <v>313</v>
      </c>
      <c r="Q39" s="65">
        <v>468</v>
      </c>
      <c r="R39" s="66">
        <v>-33.119658119658098</v>
      </c>
      <c r="S39" s="65">
        <v>533.77023897763604</v>
      </c>
      <c r="T39" s="65">
        <v>694.68916474359003</v>
      </c>
      <c r="U39" s="67">
        <v>-30.147601723575299</v>
      </c>
    </row>
    <row r="40" spans="1:21" ht="12" thickBot="1">
      <c r="A40" s="48"/>
      <c r="B40" s="50" t="s">
        <v>34</v>
      </c>
      <c r="C40" s="51"/>
      <c r="D40" s="65">
        <v>355809.02860000002</v>
      </c>
      <c r="E40" s="65">
        <v>268498</v>
      </c>
      <c r="F40" s="66">
        <v>132.518316188575</v>
      </c>
      <c r="G40" s="65">
        <v>424799.75079999998</v>
      </c>
      <c r="H40" s="66">
        <v>-16.240763340862099</v>
      </c>
      <c r="I40" s="65">
        <v>22937.269100000001</v>
      </c>
      <c r="J40" s="66">
        <v>6.4465112620247904</v>
      </c>
      <c r="K40" s="65">
        <v>38048.144</v>
      </c>
      <c r="L40" s="66">
        <v>8.9567246516379093</v>
      </c>
      <c r="M40" s="66">
        <v>-0.39715143266909397</v>
      </c>
      <c r="N40" s="65">
        <v>11281485.451099999</v>
      </c>
      <c r="O40" s="65">
        <v>59269806.5898</v>
      </c>
      <c r="P40" s="65">
        <v>1804</v>
      </c>
      <c r="Q40" s="65">
        <v>2299</v>
      </c>
      <c r="R40" s="66">
        <v>-21.5311004784689</v>
      </c>
      <c r="S40" s="65">
        <v>197.233386141907</v>
      </c>
      <c r="T40" s="65">
        <v>199.173597433667</v>
      </c>
      <c r="U40" s="67">
        <v>-0.98371342180576904</v>
      </c>
    </row>
    <row r="41" spans="1:21" ht="12" thickBot="1">
      <c r="A41" s="48"/>
      <c r="B41" s="50" t="s">
        <v>40</v>
      </c>
      <c r="C41" s="51"/>
      <c r="D41" s="68"/>
      <c r="E41" s="65">
        <v>153298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48"/>
      <c r="B42" s="50" t="s">
        <v>41</v>
      </c>
      <c r="C42" s="51"/>
      <c r="D42" s="68"/>
      <c r="E42" s="65">
        <v>61587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49"/>
      <c r="B43" s="50" t="s">
        <v>35</v>
      </c>
      <c r="C43" s="51"/>
      <c r="D43" s="70">
        <v>39388.924200000001</v>
      </c>
      <c r="E43" s="71"/>
      <c r="F43" s="71"/>
      <c r="G43" s="70">
        <v>46688.070699999997</v>
      </c>
      <c r="H43" s="72">
        <v>-15.6338576226496</v>
      </c>
      <c r="I43" s="70">
        <v>3247.3762999999999</v>
      </c>
      <c r="J43" s="72">
        <v>8.2443894215318601</v>
      </c>
      <c r="K43" s="70">
        <v>4532.6293999999998</v>
      </c>
      <c r="L43" s="72">
        <v>9.7083244864089</v>
      </c>
      <c r="M43" s="72">
        <v>-0.28355574360436298</v>
      </c>
      <c r="N43" s="70">
        <v>780418.89690000005</v>
      </c>
      <c r="O43" s="70">
        <v>4277610.4861000003</v>
      </c>
      <c r="P43" s="70">
        <v>25</v>
      </c>
      <c r="Q43" s="70">
        <v>28</v>
      </c>
      <c r="R43" s="72">
        <v>-10.714285714285699</v>
      </c>
      <c r="S43" s="70">
        <v>1575.5569680000001</v>
      </c>
      <c r="T43" s="70">
        <v>1435.8448000000001</v>
      </c>
      <c r="U43" s="73">
        <v>8.8674780307911991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57515</v>
      </c>
      <c r="D2" s="32">
        <v>506955.98033504299</v>
      </c>
      <c r="E2" s="32">
        <v>399325.21390512801</v>
      </c>
      <c r="F2" s="32">
        <v>107630.76642991501</v>
      </c>
      <c r="G2" s="32">
        <v>399325.21390512801</v>
      </c>
      <c r="H2" s="32">
        <v>0.21230791351703199</v>
      </c>
    </row>
    <row r="3" spans="1:8" ht="14.25">
      <c r="A3" s="32">
        <v>2</v>
      </c>
      <c r="B3" s="33">
        <v>13</v>
      </c>
      <c r="C3" s="32">
        <v>10255.719999999999</v>
      </c>
      <c r="D3" s="32">
        <v>72264.373080114994</v>
      </c>
      <c r="E3" s="32">
        <v>57380.971340375203</v>
      </c>
      <c r="F3" s="32">
        <v>14883.4017397398</v>
      </c>
      <c r="G3" s="32">
        <v>57380.971340375203</v>
      </c>
      <c r="H3" s="32">
        <v>0.20595766773261201</v>
      </c>
    </row>
    <row r="4" spans="1:8" ht="14.25">
      <c r="A4" s="32">
        <v>3</v>
      </c>
      <c r="B4" s="33">
        <v>14</v>
      </c>
      <c r="C4" s="32">
        <v>122626</v>
      </c>
      <c r="D4" s="32">
        <v>98703.787633333297</v>
      </c>
      <c r="E4" s="32">
        <v>72823.429210256407</v>
      </c>
      <c r="F4" s="32">
        <v>25880.358423076901</v>
      </c>
      <c r="G4" s="32">
        <v>72823.429210256407</v>
      </c>
      <c r="H4" s="32">
        <v>0.26220228264408402</v>
      </c>
    </row>
    <row r="5" spans="1:8" ht="14.25">
      <c r="A5" s="32">
        <v>4</v>
      </c>
      <c r="B5" s="33">
        <v>15</v>
      </c>
      <c r="C5" s="32">
        <v>6056</v>
      </c>
      <c r="D5" s="32">
        <v>47356.300126495698</v>
      </c>
      <c r="E5" s="32">
        <v>38928.5226666667</v>
      </c>
      <c r="F5" s="32">
        <v>8427.7774598290598</v>
      </c>
      <c r="G5" s="32">
        <v>38928.5226666667</v>
      </c>
      <c r="H5" s="32">
        <v>0.17796528523801899</v>
      </c>
    </row>
    <row r="6" spans="1:8" ht="14.25">
      <c r="A6" s="32">
        <v>5</v>
      </c>
      <c r="B6" s="33">
        <v>16</v>
      </c>
      <c r="C6" s="32">
        <v>4798</v>
      </c>
      <c r="D6" s="32">
        <v>90554.444909401704</v>
      </c>
      <c r="E6" s="32">
        <v>76769.152242734999</v>
      </c>
      <c r="F6" s="32">
        <v>13785.292666666701</v>
      </c>
      <c r="G6" s="32">
        <v>76769.152242734999</v>
      </c>
      <c r="H6" s="32">
        <v>0.15223209286367601</v>
      </c>
    </row>
    <row r="7" spans="1:8" ht="14.25">
      <c r="A7" s="32">
        <v>6</v>
      </c>
      <c r="B7" s="33">
        <v>17</v>
      </c>
      <c r="C7" s="32">
        <v>16654</v>
      </c>
      <c r="D7" s="32">
        <v>203991.468283761</v>
      </c>
      <c r="E7" s="32">
        <v>157081.82860085499</v>
      </c>
      <c r="F7" s="32">
        <v>46909.639682906003</v>
      </c>
      <c r="G7" s="32">
        <v>157081.82860085499</v>
      </c>
      <c r="H7" s="32">
        <v>0.22995883150197599</v>
      </c>
    </row>
    <row r="8" spans="1:8" ht="14.25">
      <c r="A8" s="32">
        <v>7</v>
      </c>
      <c r="B8" s="33">
        <v>18</v>
      </c>
      <c r="C8" s="32">
        <v>23154</v>
      </c>
      <c r="D8" s="32">
        <v>117522.046231624</v>
      </c>
      <c r="E8" s="32">
        <v>96551.423258119699</v>
      </c>
      <c r="F8" s="32">
        <v>20970.622973504302</v>
      </c>
      <c r="G8" s="32">
        <v>96551.423258119699</v>
      </c>
      <c r="H8" s="32">
        <v>0.17843990677437099</v>
      </c>
    </row>
    <row r="9" spans="1:8" ht="14.25">
      <c r="A9" s="32">
        <v>8</v>
      </c>
      <c r="B9" s="33">
        <v>19</v>
      </c>
      <c r="C9" s="32">
        <v>15337</v>
      </c>
      <c r="D9" s="32">
        <v>77199.986961538496</v>
      </c>
      <c r="E9" s="32">
        <v>65887.360865812007</v>
      </c>
      <c r="F9" s="32">
        <v>11312.6260957265</v>
      </c>
      <c r="G9" s="32">
        <v>65887.360865812007</v>
      </c>
      <c r="H9" s="32">
        <v>0.14653663220645999</v>
      </c>
    </row>
    <row r="10" spans="1:8" ht="14.25">
      <c r="A10" s="32">
        <v>9</v>
      </c>
      <c r="B10" s="33">
        <v>21</v>
      </c>
      <c r="C10" s="32">
        <v>141319</v>
      </c>
      <c r="D10" s="32">
        <v>599567.75020000001</v>
      </c>
      <c r="E10" s="32">
        <v>575800.22409999999</v>
      </c>
      <c r="F10" s="32">
        <v>23767.526099999999</v>
      </c>
      <c r="G10" s="32">
        <v>575800.22409999999</v>
      </c>
      <c r="H10" s="32">
        <v>3.9641101597061801E-2</v>
      </c>
    </row>
    <row r="11" spans="1:8" ht="14.25">
      <c r="A11" s="32">
        <v>10</v>
      </c>
      <c r="B11" s="33">
        <v>22</v>
      </c>
      <c r="C11" s="32">
        <v>27128.178</v>
      </c>
      <c r="D11" s="32">
        <v>410419.82093760697</v>
      </c>
      <c r="E11" s="32">
        <v>364986.02807863202</v>
      </c>
      <c r="F11" s="32">
        <v>45433.792858974397</v>
      </c>
      <c r="G11" s="32">
        <v>364986.02807863202</v>
      </c>
      <c r="H11" s="32">
        <v>0.110700776476098</v>
      </c>
    </row>
    <row r="12" spans="1:8" ht="14.25">
      <c r="A12" s="32">
        <v>11</v>
      </c>
      <c r="B12" s="33">
        <v>23</v>
      </c>
      <c r="C12" s="32">
        <v>163033.46900000001</v>
      </c>
      <c r="D12" s="32">
        <v>1282065.3875162399</v>
      </c>
      <c r="E12" s="32">
        <v>1109040.9358085501</v>
      </c>
      <c r="F12" s="32">
        <v>173024.451707692</v>
      </c>
      <c r="G12" s="32">
        <v>1109040.9358085501</v>
      </c>
      <c r="H12" s="32">
        <v>0.13495758749317399</v>
      </c>
    </row>
    <row r="13" spans="1:8" ht="14.25">
      <c r="A13" s="32">
        <v>12</v>
      </c>
      <c r="B13" s="33">
        <v>24</v>
      </c>
      <c r="C13" s="32">
        <v>22318.207999999999</v>
      </c>
      <c r="D13" s="32">
        <v>514481.944529915</v>
      </c>
      <c r="E13" s="32">
        <v>459474.04633760703</v>
      </c>
      <c r="F13" s="32">
        <v>55007.898192307701</v>
      </c>
      <c r="G13" s="32">
        <v>459474.04633760703</v>
      </c>
      <c r="H13" s="32">
        <v>0.106919006152041</v>
      </c>
    </row>
    <row r="14" spans="1:8" ht="14.25">
      <c r="A14" s="32">
        <v>13</v>
      </c>
      <c r="B14" s="33">
        <v>25</v>
      </c>
      <c r="C14" s="32">
        <v>63028</v>
      </c>
      <c r="D14" s="32">
        <v>731924.69530000002</v>
      </c>
      <c r="E14" s="32">
        <v>683622.90240000002</v>
      </c>
      <c r="F14" s="32">
        <v>48301.7929</v>
      </c>
      <c r="G14" s="32">
        <v>683622.90240000002</v>
      </c>
      <c r="H14" s="32">
        <v>6.59928449062675E-2</v>
      </c>
    </row>
    <row r="15" spans="1:8" ht="14.25">
      <c r="A15" s="32">
        <v>14</v>
      </c>
      <c r="B15" s="33">
        <v>26</v>
      </c>
      <c r="C15" s="32">
        <v>79511</v>
      </c>
      <c r="D15" s="32">
        <v>290805.64866473799</v>
      </c>
      <c r="E15" s="32">
        <v>253099.04362355301</v>
      </c>
      <c r="F15" s="32">
        <v>37706.605041184499</v>
      </c>
      <c r="G15" s="32">
        <v>253099.04362355301</v>
      </c>
      <c r="H15" s="32">
        <v>0.12966256059439701</v>
      </c>
    </row>
    <row r="16" spans="1:8" ht="14.25">
      <c r="A16" s="32">
        <v>15</v>
      </c>
      <c r="B16" s="33">
        <v>27</v>
      </c>
      <c r="C16" s="32">
        <v>118748.273</v>
      </c>
      <c r="D16" s="32">
        <v>792415.41063333303</v>
      </c>
      <c r="E16" s="32">
        <v>679533.78319999995</v>
      </c>
      <c r="F16" s="32">
        <v>112881.62743333299</v>
      </c>
      <c r="G16" s="32">
        <v>679533.78319999995</v>
      </c>
      <c r="H16" s="32">
        <v>0.14245258978887501</v>
      </c>
    </row>
    <row r="17" spans="1:8" ht="14.25">
      <c r="A17" s="32">
        <v>16</v>
      </c>
      <c r="B17" s="33">
        <v>29</v>
      </c>
      <c r="C17" s="32">
        <v>140101</v>
      </c>
      <c r="D17" s="32">
        <v>1718559.6127299101</v>
      </c>
      <c r="E17" s="32">
        <v>1575825.7435735001</v>
      </c>
      <c r="F17" s="32">
        <v>142733.86915640999</v>
      </c>
      <c r="G17" s="32">
        <v>1575825.7435735001</v>
      </c>
      <c r="H17" s="32">
        <v>8.3054360232333702E-2</v>
      </c>
    </row>
    <row r="18" spans="1:8" ht="14.25">
      <c r="A18" s="32">
        <v>17</v>
      </c>
      <c r="B18" s="33">
        <v>31</v>
      </c>
      <c r="C18" s="32">
        <v>37959.673999999999</v>
      </c>
      <c r="D18" s="32">
        <v>209205.04026056299</v>
      </c>
      <c r="E18" s="32">
        <v>177059.170016605</v>
      </c>
      <c r="F18" s="32">
        <v>32145.870243957699</v>
      </c>
      <c r="G18" s="32">
        <v>177059.170016605</v>
      </c>
      <c r="H18" s="32">
        <v>0.153657245561198</v>
      </c>
    </row>
    <row r="19" spans="1:8" ht="14.25">
      <c r="A19" s="32">
        <v>18</v>
      </c>
      <c r="B19" s="33">
        <v>32</v>
      </c>
      <c r="C19" s="32">
        <v>12703.646000000001</v>
      </c>
      <c r="D19" s="32">
        <v>159463.209875342</v>
      </c>
      <c r="E19" s="32">
        <v>143058.23150449601</v>
      </c>
      <c r="F19" s="32">
        <v>16404.978370845802</v>
      </c>
      <c r="G19" s="32">
        <v>143058.23150449601</v>
      </c>
      <c r="H19" s="32">
        <v>0.102876258314818</v>
      </c>
    </row>
    <row r="20" spans="1:8" ht="14.25">
      <c r="A20" s="32">
        <v>19</v>
      </c>
      <c r="B20" s="33">
        <v>33</v>
      </c>
      <c r="C20" s="32">
        <v>33039.588000000003</v>
      </c>
      <c r="D20" s="32">
        <v>423951.15234647202</v>
      </c>
      <c r="E20" s="32">
        <v>324722.49445268599</v>
      </c>
      <c r="F20" s="32">
        <v>99228.657893785203</v>
      </c>
      <c r="G20" s="32">
        <v>324722.49445268599</v>
      </c>
      <c r="H20" s="32">
        <v>0.23405681844376999</v>
      </c>
    </row>
    <row r="21" spans="1:8" ht="14.25">
      <c r="A21" s="32">
        <v>20</v>
      </c>
      <c r="B21" s="33">
        <v>34</v>
      </c>
      <c r="C21" s="32">
        <v>40713.394999999997</v>
      </c>
      <c r="D21" s="32">
        <v>217514.69272485399</v>
      </c>
      <c r="E21" s="32">
        <v>151609.12047050099</v>
      </c>
      <c r="F21" s="32">
        <v>65905.572254353101</v>
      </c>
      <c r="G21" s="32">
        <v>151609.12047050099</v>
      </c>
      <c r="H21" s="32">
        <v>0.30299365725018101</v>
      </c>
    </row>
    <row r="22" spans="1:8" ht="14.25">
      <c r="A22" s="32">
        <v>21</v>
      </c>
      <c r="B22" s="33">
        <v>35</v>
      </c>
      <c r="C22" s="32">
        <v>31964.712</v>
      </c>
      <c r="D22" s="32">
        <v>668518.52795840695</v>
      </c>
      <c r="E22" s="32">
        <v>601774.98158013006</v>
      </c>
      <c r="F22" s="32">
        <v>66743.546378277402</v>
      </c>
      <c r="G22" s="32">
        <v>601774.98158013006</v>
      </c>
      <c r="H22" s="32">
        <v>9.9837990402608504E-2</v>
      </c>
    </row>
    <row r="23" spans="1:8" ht="14.25">
      <c r="A23" s="32">
        <v>22</v>
      </c>
      <c r="B23" s="33">
        <v>36</v>
      </c>
      <c r="C23" s="32">
        <v>95595.244999999995</v>
      </c>
      <c r="D23" s="32">
        <v>566250.47467256605</v>
      </c>
      <c r="E23" s="32">
        <v>462747.10341214598</v>
      </c>
      <c r="F23" s="32">
        <v>103503.37126042</v>
      </c>
      <c r="G23" s="32">
        <v>462747.10341214598</v>
      </c>
      <c r="H23" s="32">
        <v>0.18278725738865101</v>
      </c>
    </row>
    <row r="24" spans="1:8" ht="14.25">
      <c r="A24" s="32">
        <v>23</v>
      </c>
      <c r="B24" s="33">
        <v>37</v>
      </c>
      <c r="C24" s="32">
        <v>83840.824999999997</v>
      </c>
      <c r="D24" s="32">
        <v>860685.24299026502</v>
      </c>
      <c r="E24" s="32">
        <v>732601.09914332198</v>
      </c>
      <c r="F24" s="32">
        <v>128084.143846943</v>
      </c>
      <c r="G24" s="32">
        <v>732601.09914332198</v>
      </c>
      <c r="H24" s="32">
        <v>0.14881647488452601</v>
      </c>
    </row>
    <row r="25" spans="1:8" ht="14.25">
      <c r="A25" s="32">
        <v>24</v>
      </c>
      <c r="B25" s="33">
        <v>38</v>
      </c>
      <c r="C25" s="32">
        <v>113975.128</v>
      </c>
      <c r="D25" s="32">
        <v>537973.25908761099</v>
      </c>
      <c r="E25" s="32">
        <v>493842.22510884999</v>
      </c>
      <c r="F25" s="32">
        <v>44131.033978761101</v>
      </c>
      <c r="G25" s="32">
        <v>493842.22510884999</v>
      </c>
      <c r="H25" s="32">
        <v>8.2032021542494907E-2</v>
      </c>
    </row>
    <row r="26" spans="1:8" ht="14.25">
      <c r="A26" s="32">
        <v>25</v>
      </c>
      <c r="B26" s="33">
        <v>39</v>
      </c>
      <c r="C26" s="32">
        <v>92310.532999999996</v>
      </c>
      <c r="D26" s="32">
        <v>128874.834403623</v>
      </c>
      <c r="E26" s="32">
        <v>89724.4134455764</v>
      </c>
      <c r="F26" s="32">
        <v>39150.420958046598</v>
      </c>
      <c r="G26" s="32">
        <v>89724.4134455764</v>
      </c>
      <c r="H26" s="32">
        <v>0.303786391960989</v>
      </c>
    </row>
    <row r="27" spans="1:8" ht="14.25">
      <c r="A27" s="32">
        <v>26</v>
      </c>
      <c r="B27" s="33">
        <v>40</v>
      </c>
      <c r="C27" s="32">
        <v>10</v>
      </c>
      <c r="D27" s="32">
        <v>39.743600000000001</v>
      </c>
      <c r="E27" s="32">
        <v>33.003900000000002</v>
      </c>
      <c r="F27" s="32">
        <v>6.7397</v>
      </c>
      <c r="G27" s="32">
        <v>33.003900000000002</v>
      </c>
      <c r="H27" s="32">
        <v>0.169579504624644</v>
      </c>
    </row>
    <row r="28" spans="1:8" ht="14.25">
      <c r="A28" s="32">
        <v>27</v>
      </c>
      <c r="B28" s="33">
        <v>42</v>
      </c>
      <c r="C28" s="32">
        <v>4929.7380000000003</v>
      </c>
      <c r="D28" s="32">
        <v>75632.976200000005</v>
      </c>
      <c r="E28" s="32">
        <v>68526.912500000006</v>
      </c>
      <c r="F28" s="32">
        <v>7106.0636999999997</v>
      </c>
      <c r="G28" s="32">
        <v>68526.912500000006</v>
      </c>
      <c r="H28" s="32">
        <v>9.3954569250442904E-2</v>
      </c>
    </row>
    <row r="29" spans="1:8" ht="14.25">
      <c r="A29" s="32">
        <v>28</v>
      </c>
      <c r="B29" s="33">
        <v>75</v>
      </c>
      <c r="C29" s="32">
        <v>302</v>
      </c>
      <c r="D29" s="32">
        <v>167070.085470085</v>
      </c>
      <c r="E29" s="32">
        <v>158904.96581196599</v>
      </c>
      <c r="F29" s="32">
        <v>8165.11965811966</v>
      </c>
      <c r="G29" s="32">
        <v>158904.96581196599</v>
      </c>
      <c r="H29" s="32">
        <v>4.88724216256037E-2</v>
      </c>
    </row>
    <row r="30" spans="1:8" ht="14.25">
      <c r="A30" s="32">
        <v>29</v>
      </c>
      <c r="B30" s="33">
        <v>76</v>
      </c>
      <c r="C30" s="32">
        <v>1911</v>
      </c>
      <c r="D30" s="32">
        <v>355809.02203931601</v>
      </c>
      <c r="E30" s="32">
        <v>332871.756817949</v>
      </c>
      <c r="F30" s="32">
        <v>22937.265221367499</v>
      </c>
      <c r="G30" s="32">
        <v>332871.756817949</v>
      </c>
      <c r="H30" s="32">
        <v>6.4465102908022903E-2</v>
      </c>
    </row>
    <row r="31" spans="1:8" ht="14.25">
      <c r="A31" s="32">
        <v>30</v>
      </c>
      <c r="B31" s="33">
        <v>99</v>
      </c>
      <c r="C31" s="32">
        <v>26</v>
      </c>
      <c r="D31" s="32">
        <v>39388.9241358445</v>
      </c>
      <c r="E31" s="32">
        <v>36141.548218742901</v>
      </c>
      <c r="F31" s="32">
        <v>3247.3759171015799</v>
      </c>
      <c r="G31" s="32">
        <v>36141.548218742901</v>
      </c>
      <c r="H31" s="32">
        <v>8.2443884628634001E-2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2014-03-25T00:38:13Z</dcterms:modified>
</cp:coreProperties>
</file>