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<sst xmlns="http://schemas.openxmlformats.org/spreadsheetml/2006/main" count="114" uniqueCount="71">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</sst>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387" Type="http://schemas.openxmlformats.org/officeDocument/2006/relationships/hyperlink" Target="cid:dceb3846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12912506.499500001</v>
      </c>
      <c r="F3" s="25">
        <f>RA!I7</f>
        <v>1659469.4010999999</v>
      </c>
      <c r="G3" s="16">
        <f>E3-F3</f>
        <v>11253037.0984</v>
      </c>
      <c r="H3" s="27">
        <f>RA!J7</f>
        <v>12.851644265691201</v>
      </c>
      <c r="I3" s="20">
        <f>SUM(I4:I39)</f>
        <v>12912509.291025249</v>
      </c>
      <c r="J3" s="21">
        <f>SUM(J4:J39)</f>
        <v>11253037.206024189</v>
      </c>
      <c r="K3" s="22">
        <f>E3-I3</f>
        <v>-2.7915252484381199</v>
      </c>
      <c r="L3" s="22">
        <f>G3-J3</f>
        <v>-0.10762418806552887</v>
      </c>
    </row>
    <row r="4" spans="1:12">
      <c r="A4" s="59">
        <f>RA!A8</f>
        <v>41723</v>
      </c>
      <c r="B4" s="12">
        <v>12</v>
      </c>
      <c r="C4" s="56" t="s">
        <v>6</v>
      </c>
      <c r="D4" s="56"/>
      <c r="E4" s="15">
        <f>VLOOKUP(C4,RA!B8:D39,3,0)</f>
        <v>523083.99650000001</v>
      </c>
      <c r="F4" s="25">
        <f>VLOOKUP(C4,RA!B8:I43,8,0)</f>
        <v>116627.57429999999</v>
      </c>
      <c r="G4" s="16">
        <f t="shared" ref="G4:G39" si="0">E4-F4</f>
        <v>406456.42220000003</v>
      </c>
      <c r="H4" s="27">
        <f>RA!J8</f>
        <v>22.296146523381498</v>
      </c>
      <c r="I4" s="20">
        <f>VLOOKUP(B4,RMS!B:D,3,FALSE)</f>
        <v>523084.30394871801</v>
      </c>
      <c r="J4" s="21">
        <f>VLOOKUP(B4,RMS!B:E,4,FALSE)</f>
        <v>406456.422752137</v>
      </c>
      <c r="K4" s="22">
        <f t="shared" ref="K4:K39" si="1">E4-I4</f>
        <v>-0.30744871799834073</v>
      </c>
      <c r="L4" s="22">
        <f t="shared" ref="L4:L39" si="2">G4-J4</f>
        <v>-5.5213697487488389E-4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75993.297699999996</v>
      </c>
      <c r="F5" s="25">
        <f>VLOOKUP(C5,RA!B9:I44,8,0)</f>
        <v>16260.2754</v>
      </c>
      <c r="G5" s="16">
        <f t="shared" si="0"/>
        <v>59733.022299999997</v>
      </c>
      <c r="H5" s="27">
        <f>RA!J9</f>
        <v>21.396986171321299</v>
      </c>
      <c r="I5" s="20">
        <f>VLOOKUP(B5,RMS!B:D,3,FALSE)</f>
        <v>75993.309898873005</v>
      </c>
      <c r="J5" s="21">
        <f>VLOOKUP(B5,RMS!B:E,4,FALSE)</f>
        <v>59733.018857151503</v>
      </c>
      <c r="K5" s="22">
        <f t="shared" si="1"/>
        <v>-1.2198873009765521E-2</v>
      </c>
      <c r="L5" s="22">
        <f t="shared" si="2"/>
        <v>3.4428484941599891E-3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98461.428799999994</v>
      </c>
      <c r="F6" s="25">
        <f>VLOOKUP(C6,RA!B10:I45,8,0)</f>
        <v>25669.354800000001</v>
      </c>
      <c r="G6" s="16">
        <f t="shared" si="0"/>
        <v>72792.073999999993</v>
      </c>
      <c r="H6" s="27">
        <f>RA!J10</f>
        <v>26.070467504733202</v>
      </c>
      <c r="I6" s="20">
        <f>VLOOKUP(B6,RMS!B:D,3,FALSE)</f>
        <v>98463.245370085497</v>
      </c>
      <c r="J6" s="21">
        <f>VLOOKUP(B6,RMS!B:E,4,FALSE)</f>
        <v>72792.074558974404</v>
      </c>
      <c r="K6" s="22">
        <f t="shared" si="1"/>
        <v>-1.8165700855024625</v>
      </c>
      <c r="L6" s="22">
        <f t="shared" si="2"/>
        <v>-5.5897441052366048E-4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42775.834199999998</v>
      </c>
      <c r="F7" s="25">
        <f>VLOOKUP(C7,RA!B11:I46,8,0)</f>
        <v>8718.4969999999994</v>
      </c>
      <c r="G7" s="16">
        <f t="shared" si="0"/>
        <v>34057.337199999994</v>
      </c>
      <c r="H7" s="27">
        <f>RA!J11</f>
        <v>20.381828111723902</v>
      </c>
      <c r="I7" s="20">
        <f>VLOOKUP(B7,RMS!B:D,3,FALSE)</f>
        <v>42775.848376923102</v>
      </c>
      <c r="J7" s="21">
        <f>VLOOKUP(B7,RMS!B:E,4,FALSE)</f>
        <v>34057.3372495726</v>
      </c>
      <c r="K7" s="22">
        <f t="shared" si="1"/>
        <v>-1.4176923104969319E-2</v>
      </c>
      <c r="L7" s="22">
        <f t="shared" si="2"/>
        <v>-4.9572605348657817E-5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84024.738400000002</v>
      </c>
      <c r="F8" s="25">
        <f>VLOOKUP(C8,RA!B12:I47,8,0)</f>
        <v>14610.878699999999</v>
      </c>
      <c r="G8" s="16">
        <f t="shared" si="0"/>
        <v>69413.859700000001</v>
      </c>
      <c r="H8" s="27">
        <f>RA!J12</f>
        <v>17.388782135143199</v>
      </c>
      <c r="I8" s="20">
        <f>VLOOKUP(B8,RMS!B:D,3,FALSE)</f>
        <v>84024.742688888902</v>
      </c>
      <c r="J8" s="21">
        <f>VLOOKUP(B8,RMS!B:E,4,FALSE)</f>
        <v>69413.859158974403</v>
      </c>
      <c r="K8" s="22">
        <f t="shared" si="1"/>
        <v>-4.2888889001915231E-3</v>
      </c>
      <c r="L8" s="22">
        <f t="shared" si="2"/>
        <v>5.4102559806779027E-4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234328.11470000001</v>
      </c>
      <c r="F9" s="25">
        <f>VLOOKUP(C9,RA!B13:I48,8,0)</f>
        <v>58303.987000000001</v>
      </c>
      <c r="G9" s="16">
        <f t="shared" si="0"/>
        <v>176024.12770000001</v>
      </c>
      <c r="H9" s="27">
        <f>RA!J13</f>
        <v>24.8813451491487</v>
      </c>
      <c r="I9" s="20">
        <f>VLOOKUP(B9,RMS!B:D,3,FALSE)</f>
        <v>234328.22759487201</v>
      </c>
      <c r="J9" s="21">
        <f>VLOOKUP(B9,RMS!B:E,4,FALSE)</f>
        <v>176024.127746154</v>
      </c>
      <c r="K9" s="22">
        <f t="shared" si="1"/>
        <v>-0.11289487199974246</v>
      </c>
      <c r="L9" s="22">
        <f t="shared" si="2"/>
        <v>-4.615398938767612E-5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145319.96160000001</v>
      </c>
      <c r="F10" s="25">
        <f>VLOOKUP(C10,RA!B14:I49,8,0)</f>
        <v>24131.289499999999</v>
      </c>
      <c r="G10" s="16">
        <f t="shared" si="0"/>
        <v>121188.67210000001</v>
      </c>
      <c r="H10" s="27">
        <f>RA!J14</f>
        <v>16.6056261192956</v>
      </c>
      <c r="I10" s="20">
        <f>VLOOKUP(B10,RMS!B:D,3,FALSE)</f>
        <v>145319.95706239299</v>
      </c>
      <c r="J10" s="21">
        <f>VLOOKUP(B10,RMS!B:E,4,FALSE)</f>
        <v>121188.669337607</v>
      </c>
      <c r="K10" s="22">
        <f t="shared" si="1"/>
        <v>4.5376070193015039E-3</v>
      </c>
      <c r="L10" s="22">
        <f t="shared" si="2"/>
        <v>2.7623930072877556E-3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87401.619600000005</v>
      </c>
      <c r="F11" s="25">
        <f>VLOOKUP(C11,RA!B15:I50,8,0)</f>
        <v>14395.6949</v>
      </c>
      <c r="G11" s="16">
        <f t="shared" si="0"/>
        <v>73005.924700000003</v>
      </c>
      <c r="H11" s="27">
        <f>RA!J15</f>
        <v>16.470741578797899</v>
      </c>
      <c r="I11" s="20">
        <f>VLOOKUP(B11,RMS!B:D,3,FALSE)</f>
        <v>87401.664971794904</v>
      </c>
      <c r="J11" s="21">
        <f>VLOOKUP(B11,RMS!B:E,4,FALSE)</f>
        <v>73005.924751282102</v>
      </c>
      <c r="K11" s="22">
        <f t="shared" si="1"/>
        <v>-4.5371794898528606E-2</v>
      </c>
      <c r="L11" s="22">
        <f t="shared" si="2"/>
        <v>-5.1282098866067827E-5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622060.99309999996</v>
      </c>
      <c r="F12" s="25">
        <f>VLOOKUP(C12,RA!B16:I51,8,0)</f>
        <v>32207.926500000001</v>
      </c>
      <c r="G12" s="16">
        <f t="shared" si="0"/>
        <v>589853.06660000002</v>
      </c>
      <c r="H12" s="27">
        <f>RA!J16</f>
        <v>5.1776155163650301</v>
      </c>
      <c r="I12" s="20">
        <f>VLOOKUP(B12,RMS!B:D,3,FALSE)</f>
        <v>622060.83889999997</v>
      </c>
      <c r="J12" s="21">
        <f>VLOOKUP(B12,RMS!B:E,4,FALSE)</f>
        <v>589853.06660000002</v>
      </c>
      <c r="K12" s="22">
        <f t="shared" si="1"/>
        <v>0.15419999998994172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533417.92050000001</v>
      </c>
      <c r="F13" s="25">
        <f>VLOOKUP(C13,RA!B17:I52,8,0)</f>
        <v>47770.4758</v>
      </c>
      <c r="G13" s="16">
        <f t="shared" si="0"/>
        <v>485647.44469999999</v>
      </c>
      <c r="H13" s="27">
        <f>RA!J17</f>
        <v>8.9555438548488002</v>
      </c>
      <c r="I13" s="20">
        <f>VLOOKUP(B13,RMS!B:D,3,FALSE)</f>
        <v>533417.96776153799</v>
      </c>
      <c r="J13" s="21">
        <f>VLOOKUP(B13,RMS!B:E,4,FALSE)</f>
        <v>485647.44450769201</v>
      </c>
      <c r="K13" s="22">
        <f t="shared" si="1"/>
        <v>-4.7261537984013557E-2</v>
      </c>
      <c r="L13" s="22">
        <f t="shared" si="2"/>
        <v>1.9230798352509737E-4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1358854.8551</v>
      </c>
      <c r="F14" s="25">
        <f>VLOOKUP(C14,RA!B18:I53,8,0)</f>
        <v>186049.56709999999</v>
      </c>
      <c r="G14" s="16">
        <f t="shared" si="0"/>
        <v>1172805.2880000002</v>
      </c>
      <c r="H14" s="27">
        <f>RA!J18</f>
        <v>13.691643842734599</v>
      </c>
      <c r="I14" s="20">
        <f>VLOOKUP(B14,RMS!B:D,3,FALSE)</f>
        <v>1358854.9197811999</v>
      </c>
      <c r="J14" s="21">
        <f>VLOOKUP(B14,RMS!B:E,4,FALSE)</f>
        <v>1172805.2963068399</v>
      </c>
      <c r="K14" s="22">
        <f t="shared" si="1"/>
        <v>-6.4681199844926596E-2</v>
      </c>
      <c r="L14" s="22">
        <f t="shared" si="2"/>
        <v>-8.3068397361785173E-3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520212.4264</v>
      </c>
      <c r="F15" s="25">
        <f>VLOOKUP(C15,RA!B19:I54,8,0)</f>
        <v>58037.490700000002</v>
      </c>
      <c r="G15" s="16">
        <f t="shared" si="0"/>
        <v>462174.93569999997</v>
      </c>
      <c r="H15" s="27">
        <f>RA!J19</f>
        <v>11.1564983369648</v>
      </c>
      <c r="I15" s="20">
        <f>VLOOKUP(B15,RMS!B:D,3,FALSE)</f>
        <v>520212.47117265</v>
      </c>
      <c r="J15" s="21">
        <f>VLOOKUP(B15,RMS!B:E,4,FALSE)</f>
        <v>462174.93555812002</v>
      </c>
      <c r="K15" s="22">
        <f t="shared" si="1"/>
        <v>-4.4772649998776615E-2</v>
      </c>
      <c r="L15" s="22">
        <f t="shared" si="2"/>
        <v>1.4187995111569762E-4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760976.78810000001</v>
      </c>
      <c r="F16" s="25">
        <f>VLOOKUP(C16,RA!B20:I55,8,0)</f>
        <v>44657.513500000001</v>
      </c>
      <c r="G16" s="16">
        <f t="shared" si="0"/>
        <v>716319.2746</v>
      </c>
      <c r="H16" s="27">
        <f>RA!J20</f>
        <v>5.8684462125974299</v>
      </c>
      <c r="I16" s="20">
        <f>VLOOKUP(B16,RMS!B:D,3,FALSE)</f>
        <v>760976.80859999999</v>
      </c>
      <c r="J16" s="21">
        <f>VLOOKUP(B16,RMS!B:E,4,FALSE)</f>
        <v>716319.2746</v>
      </c>
      <c r="K16" s="22">
        <f t="shared" si="1"/>
        <v>-2.0499999984167516E-2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315867.92869999999</v>
      </c>
      <c r="F17" s="25">
        <f>VLOOKUP(C17,RA!B21:I56,8,0)</f>
        <v>42481.822800000002</v>
      </c>
      <c r="G17" s="16">
        <f t="shared" si="0"/>
        <v>273386.10589999997</v>
      </c>
      <c r="H17" s="27">
        <f>RA!J21</f>
        <v>13.449235879957801</v>
      </c>
      <c r="I17" s="20">
        <f>VLOOKUP(B17,RMS!B:D,3,FALSE)</f>
        <v>315867.70220117999</v>
      </c>
      <c r="J17" s="21">
        <f>VLOOKUP(B17,RMS!B:E,4,FALSE)</f>
        <v>273386.10590088501</v>
      </c>
      <c r="K17" s="22">
        <f t="shared" si="1"/>
        <v>0.22649882000405341</v>
      </c>
      <c r="L17" s="22">
        <f t="shared" si="2"/>
        <v>-8.8504748418927193E-7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940218.23959999997</v>
      </c>
      <c r="F18" s="25">
        <f>VLOOKUP(C18,RA!B22:I57,8,0)</f>
        <v>134548.90460000001</v>
      </c>
      <c r="G18" s="16">
        <f t="shared" si="0"/>
        <v>805669.33499999996</v>
      </c>
      <c r="H18" s="27">
        <f>RA!J22</f>
        <v>14.3103908149284</v>
      </c>
      <c r="I18" s="20">
        <f>VLOOKUP(B18,RMS!B:D,3,FALSE)</f>
        <v>940218.34946666704</v>
      </c>
      <c r="J18" s="21">
        <f>VLOOKUP(B18,RMS!B:E,4,FALSE)</f>
        <v>805669.33530000004</v>
      </c>
      <c r="K18" s="22">
        <f t="shared" si="1"/>
        <v>-0.10986666707322001</v>
      </c>
      <c r="L18" s="22">
        <f t="shared" si="2"/>
        <v>-3.0000007245689631E-4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1962830.2963</v>
      </c>
      <c r="F19" s="25">
        <f>VLOOKUP(C19,RA!B23:I58,8,0)</f>
        <v>165663.6703</v>
      </c>
      <c r="G19" s="16">
        <f t="shared" si="0"/>
        <v>1797166.6260000002</v>
      </c>
      <c r="H19" s="27">
        <f>RA!J23</f>
        <v>8.4400404157344404</v>
      </c>
      <c r="I19" s="20">
        <f>VLOOKUP(B19,RMS!B:D,3,FALSE)</f>
        <v>1962830.96480342</v>
      </c>
      <c r="J19" s="21">
        <f>VLOOKUP(B19,RMS!B:E,4,FALSE)</f>
        <v>1797166.6592256399</v>
      </c>
      <c r="K19" s="22">
        <f t="shared" si="1"/>
        <v>-0.66850341996178031</v>
      </c>
      <c r="L19" s="22">
        <f t="shared" si="2"/>
        <v>-3.3225639723241329E-2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204666.89189999999</v>
      </c>
      <c r="F20" s="25">
        <f>VLOOKUP(C20,RA!B24:I59,8,0)</f>
        <v>31355.997899999998</v>
      </c>
      <c r="G20" s="16">
        <f t="shared" si="0"/>
        <v>173310.894</v>
      </c>
      <c r="H20" s="27">
        <f>RA!J24</f>
        <v>15.3205032865406</v>
      </c>
      <c r="I20" s="20">
        <f>VLOOKUP(B20,RMS!B:D,3,FALSE)</f>
        <v>204666.885351857</v>
      </c>
      <c r="J20" s="21">
        <f>VLOOKUP(B20,RMS!B:E,4,FALSE)</f>
        <v>173310.89622756399</v>
      </c>
      <c r="K20" s="22">
        <f t="shared" si="1"/>
        <v>6.5481429919600487E-3</v>
      </c>
      <c r="L20" s="22">
        <f t="shared" si="2"/>
        <v>-2.2275639930739999E-3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164633.27770000001</v>
      </c>
      <c r="F21" s="25">
        <f>VLOOKUP(C21,RA!B25:I60,8,0)</f>
        <v>15758.1387</v>
      </c>
      <c r="G21" s="16">
        <f t="shared" si="0"/>
        <v>148875.139</v>
      </c>
      <c r="H21" s="27">
        <f>RA!J25</f>
        <v>9.5716606752584905</v>
      </c>
      <c r="I21" s="20">
        <f>VLOOKUP(B21,RMS!B:D,3,FALSE)</f>
        <v>164633.27502638201</v>
      </c>
      <c r="J21" s="21">
        <f>VLOOKUP(B21,RMS!B:E,4,FALSE)</f>
        <v>148875.14311669901</v>
      </c>
      <c r="K21" s="22">
        <f t="shared" si="1"/>
        <v>2.6736180006992072E-3</v>
      </c>
      <c r="L21" s="22">
        <f t="shared" si="2"/>
        <v>-4.1166990122292191E-3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450084.38780000003</v>
      </c>
      <c r="F22" s="25">
        <f>VLOOKUP(C22,RA!B26:I61,8,0)</f>
        <v>105265.60279999999</v>
      </c>
      <c r="G22" s="16">
        <f t="shared" si="0"/>
        <v>344818.78500000003</v>
      </c>
      <c r="H22" s="27">
        <f>RA!J26</f>
        <v>23.387970268094701</v>
      </c>
      <c r="I22" s="20">
        <f>VLOOKUP(B22,RMS!B:D,3,FALSE)</f>
        <v>450084.40695895901</v>
      </c>
      <c r="J22" s="21">
        <f>VLOOKUP(B22,RMS!B:E,4,FALSE)</f>
        <v>344818.81565804902</v>
      </c>
      <c r="K22" s="22">
        <f t="shared" si="1"/>
        <v>-1.9158958981279284E-2</v>
      </c>
      <c r="L22" s="22">
        <f t="shared" si="2"/>
        <v>-3.0658048985060304E-2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220575.1606</v>
      </c>
      <c r="F23" s="25">
        <f>VLOOKUP(C23,RA!B27:I62,8,0)</f>
        <v>67080.014299999995</v>
      </c>
      <c r="G23" s="16">
        <f t="shared" si="0"/>
        <v>153495.14630000002</v>
      </c>
      <c r="H23" s="27">
        <f>RA!J27</f>
        <v>30.411409026080499</v>
      </c>
      <c r="I23" s="20">
        <f>VLOOKUP(B23,RMS!B:D,3,FALSE)</f>
        <v>220575.14671927199</v>
      </c>
      <c r="J23" s="21">
        <f>VLOOKUP(B23,RMS!B:E,4,FALSE)</f>
        <v>153495.15409208799</v>
      </c>
      <c r="K23" s="22">
        <f t="shared" si="1"/>
        <v>1.3880728016374633E-2</v>
      </c>
      <c r="L23" s="22">
        <f t="shared" si="2"/>
        <v>-7.7920879703015089E-3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675353.33539999998</v>
      </c>
      <c r="F24" s="25">
        <f>VLOOKUP(C24,RA!B28:I63,8,0)</f>
        <v>70266.0671</v>
      </c>
      <c r="G24" s="16">
        <f t="shared" si="0"/>
        <v>605087.2683</v>
      </c>
      <c r="H24" s="27">
        <f>RA!J28</f>
        <v>10.404341463477399</v>
      </c>
      <c r="I24" s="20">
        <f>VLOOKUP(B24,RMS!B:D,3,FALSE)</f>
        <v>675353.33528053097</v>
      </c>
      <c r="J24" s="21">
        <f>VLOOKUP(B24,RMS!B:E,4,FALSE)</f>
        <v>605087.26867888798</v>
      </c>
      <c r="K24" s="22">
        <f t="shared" si="1"/>
        <v>1.1946901213377714E-4</v>
      </c>
      <c r="L24" s="22">
        <f t="shared" si="2"/>
        <v>-3.7888798397034407E-4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560436.7071</v>
      </c>
      <c r="F25" s="25">
        <f>VLOOKUP(C25,RA!B29:I64,8,0)</f>
        <v>103503.5686</v>
      </c>
      <c r="G25" s="16">
        <f t="shared" si="0"/>
        <v>456933.1385</v>
      </c>
      <c r="H25" s="27">
        <f>RA!J29</f>
        <v>18.468377836202599</v>
      </c>
      <c r="I25" s="20">
        <f>VLOOKUP(B25,RMS!B:D,3,FALSE)</f>
        <v>560436.70647699095</v>
      </c>
      <c r="J25" s="21">
        <f>VLOOKUP(B25,RMS!B:E,4,FALSE)</f>
        <v>456933.143562874</v>
      </c>
      <c r="K25" s="22">
        <f t="shared" si="1"/>
        <v>6.2300905119627714E-4</v>
      </c>
      <c r="L25" s="22">
        <f t="shared" si="2"/>
        <v>-5.0628739991225302E-3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973211.40469999996</v>
      </c>
      <c r="F26" s="25">
        <f>VLOOKUP(C26,RA!B30:I65,8,0)</f>
        <v>147744.31640000001</v>
      </c>
      <c r="G26" s="16">
        <f t="shared" si="0"/>
        <v>825467.08829999994</v>
      </c>
      <c r="H26" s="27">
        <f>RA!J30</f>
        <v>15.1811123139831</v>
      </c>
      <c r="I26" s="20">
        <f>VLOOKUP(B26,RMS!B:D,3,FALSE)</f>
        <v>973211.41162920406</v>
      </c>
      <c r="J26" s="21">
        <f>VLOOKUP(B26,RMS!B:E,4,FALSE)</f>
        <v>825467.074511035</v>
      </c>
      <c r="K26" s="22">
        <f t="shared" si="1"/>
        <v>-6.9292041007429361E-3</v>
      </c>
      <c r="L26" s="22">
        <f t="shared" si="2"/>
        <v>1.3788964948616922E-2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595344.47790000006</v>
      </c>
      <c r="F27" s="25">
        <f>VLOOKUP(C27,RA!B31:I66,8,0)</f>
        <v>46522.038699999997</v>
      </c>
      <c r="G27" s="16">
        <f t="shared" si="0"/>
        <v>548822.43920000002</v>
      </c>
      <c r="H27" s="27">
        <f>RA!J31</f>
        <v>7.8143059064057203</v>
      </c>
      <c r="I27" s="20">
        <f>VLOOKUP(B27,RMS!B:D,3,FALSE)</f>
        <v>595344.44523008796</v>
      </c>
      <c r="J27" s="21">
        <f>VLOOKUP(B27,RMS!B:E,4,FALSE)</f>
        <v>548822.49370708002</v>
      </c>
      <c r="K27" s="22">
        <f t="shared" si="1"/>
        <v>3.2669912092387676E-2</v>
      </c>
      <c r="L27" s="22">
        <f t="shared" si="2"/>
        <v>-5.4507079999893904E-2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128506.8018</v>
      </c>
      <c r="F28" s="25">
        <f>VLOOKUP(C28,RA!B32:I67,8,0)</f>
        <v>38731.312599999997</v>
      </c>
      <c r="G28" s="16">
        <f t="shared" si="0"/>
        <v>89775.489200000011</v>
      </c>
      <c r="H28" s="27">
        <f>RA!J32</f>
        <v>30.139503946475202</v>
      </c>
      <c r="I28" s="20">
        <f>VLOOKUP(B28,RMS!B:D,3,FALSE)</f>
        <v>128506.746680788</v>
      </c>
      <c r="J28" s="21">
        <f>VLOOKUP(B28,RMS!B:E,4,FALSE)</f>
        <v>89775.467540238606</v>
      </c>
      <c r="K28" s="22">
        <f t="shared" si="1"/>
        <v>5.511921200377401E-2</v>
      </c>
      <c r="L28" s="22">
        <f t="shared" si="2"/>
        <v>2.1659761405317113E-2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32.051600000000001</v>
      </c>
      <c r="F29" s="25">
        <f>VLOOKUP(C29,RA!B33:I68,8,0)</f>
        <v>5.2423000000000002</v>
      </c>
      <c r="G29" s="16">
        <f t="shared" si="0"/>
        <v>26.8093</v>
      </c>
      <c r="H29" s="27">
        <f>RA!J33</f>
        <v>16.355813750327599</v>
      </c>
      <c r="I29" s="20">
        <f>VLOOKUP(B29,RMS!B:D,3,FALSE)</f>
        <v>32.051400000000001</v>
      </c>
      <c r="J29" s="21">
        <f>VLOOKUP(B29,RMS!B:E,4,FALSE)</f>
        <v>26.8093</v>
      </c>
      <c r="K29" s="22">
        <f t="shared" si="1"/>
        <v>1.9999999999953388E-4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80466.171100000007</v>
      </c>
      <c r="F31" s="25">
        <f>VLOOKUP(C31,RA!B35:I70,8,0)</f>
        <v>8346.7055999999993</v>
      </c>
      <c r="G31" s="16">
        <f t="shared" si="0"/>
        <v>72119.465500000006</v>
      </c>
      <c r="H31" s="27">
        <f>RA!J35</f>
        <v>10.3729374542093</v>
      </c>
      <c r="I31" s="20">
        <f>VLOOKUP(B31,RMS!B:D,3,FALSE)</f>
        <v>80466.170899999997</v>
      </c>
      <c r="J31" s="21">
        <f>VLOOKUP(B31,RMS!B:E,4,FALSE)</f>
        <v>72119.465599999996</v>
      </c>
      <c r="K31" s="22">
        <f t="shared" si="1"/>
        <v>2.0000000949949026E-4</v>
      </c>
      <c r="L31" s="22">
        <f t="shared" si="2"/>
        <v>-9.9999990197829902E-5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166297.8627</v>
      </c>
      <c r="F35" s="25">
        <f>VLOOKUP(C35,RA!B8:I74,8,0)</f>
        <v>8800.5964000000004</v>
      </c>
      <c r="G35" s="16">
        <f t="shared" si="0"/>
        <v>157497.26629999999</v>
      </c>
      <c r="H35" s="27">
        <f>RA!J39</f>
        <v>5.2920682545849704</v>
      </c>
      <c r="I35" s="20">
        <f>VLOOKUP(B35,RMS!B:D,3,FALSE)</f>
        <v>166297.86324786299</v>
      </c>
      <c r="J35" s="21">
        <f>VLOOKUP(B35,RMS!B:E,4,FALSE)</f>
        <v>157497.26709401701</v>
      </c>
      <c r="K35" s="22">
        <f t="shared" si="1"/>
        <v>-5.4786299006082118E-4</v>
      </c>
      <c r="L35" s="22">
        <f t="shared" si="2"/>
        <v>-7.9401701805181801E-4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320822.49070000002</v>
      </c>
      <c r="F36" s="25">
        <f>VLOOKUP(C36,RA!B8:I75,8,0)</f>
        <v>20633.379499999999</v>
      </c>
      <c r="G36" s="16">
        <f t="shared" si="0"/>
        <v>300189.11120000004</v>
      </c>
      <c r="H36" s="27">
        <f>RA!J40</f>
        <v>6.4314005713814497</v>
      </c>
      <c r="I36" s="20">
        <f>VLOOKUP(B36,RMS!B:D,3,FALSE)</f>
        <v>320822.48441965802</v>
      </c>
      <c r="J36" s="21">
        <f>VLOOKUP(B36,RMS!B:E,4,FALSE)</f>
        <v>300189.11288632499</v>
      </c>
      <c r="K36" s="22">
        <f t="shared" si="1"/>
        <v>6.2803420005366206E-3</v>
      </c>
      <c r="L36" s="22">
        <f t="shared" si="2"/>
        <v>-1.6863249475136399E-3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66247.039199999999</v>
      </c>
      <c r="F39" s="25">
        <f>VLOOKUP(C39,RA!B8:I78,8,0)</f>
        <v>5321.4973</v>
      </c>
      <c r="G39" s="16">
        <f t="shared" si="0"/>
        <v>60925.541899999997</v>
      </c>
      <c r="H39" s="27">
        <f>RA!J43</f>
        <v>8.0328077515047607</v>
      </c>
      <c r="I39" s="20">
        <f>VLOOKUP(B39,RMS!B:D,3,FALSE)</f>
        <v>66247.039104455005</v>
      </c>
      <c r="J39" s="21">
        <f>VLOOKUP(B39,RMS!B:E,4,FALSE)</f>
        <v>60925.541638302697</v>
      </c>
      <c r="K39" s="22">
        <f t="shared" si="1"/>
        <v>9.5544994110241532E-5</v>
      </c>
      <c r="L39" s="22">
        <f t="shared" si="2"/>
        <v>2.616972997202538E-4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12912506.499500001</v>
      </c>
      <c r="E7" s="44">
        <v>17150855</v>
      </c>
      <c r="F7" s="45">
        <v>75.287829670882303</v>
      </c>
      <c r="G7" s="44">
        <v>11533614.844599999</v>
      </c>
      <c r="H7" s="45">
        <v>11.955416176790299</v>
      </c>
      <c r="I7" s="44">
        <v>1659469.4010999999</v>
      </c>
      <c r="J7" s="45">
        <v>12.851644265691201</v>
      </c>
      <c r="K7" s="44">
        <v>1979411.8807999999</v>
      </c>
      <c r="L7" s="45">
        <v>17.162111857123001</v>
      </c>
      <c r="M7" s="45">
        <v>-0.16163512142338601</v>
      </c>
      <c r="N7" s="44">
        <v>439567555.90710002</v>
      </c>
      <c r="O7" s="44">
        <v>2054769613.8364999</v>
      </c>
      <c r="P7" s="44">
        <v>803474</v>
      </c>
      <c r="Q7" s="44">
        <v>751456</v>
      </c>
      <c r="R7" s="45">
        <v>6.9222948515947698</v>
      </c>
      <c r="S7" s="44">
        <v>16.0708454778873</v>
      </c>
      <c r="T7" s="44">
        <v>15.922639979054001</v>
      </c>
      <c r="U7" s="46">
        <v>0.922201007017311</v>
      </c>
    </row>
    <row r="8" spans="1:23" ht="12" thickBot="1">
      <c r="A8" s="68">
        <v>41723</v>
      </c>
      <c r="B8" s="71" t="s">
        <v>6</v>
      </c>
      <c r="C8" s="72"/>
      <c r="D8" s="47">
        <v>523083.99650000001</v>
      </c>
      <c r="E8" s="47">
        <v>605702</v>
      </c>
      <c r="F8" s="48">
        <v>86.3599586100095</v>
      </c>
      <c r="G8" s="47">
        <v>424058.49770000001</v>
      </c>
      <c r="H8" s="48">
        <v>23.351848704151099</v>
      </c>
      <c r="I8" s="47">
        <v>116627.57429999999</v>
      </c>
      <c r="J8" s="48">
        <v>22.296146523381498</v>
      </c>
      <c r="K8" s="47">
        <v>93398.086299999995</v>
      </c>
      <c r="L8" s="48">
        <v>22.0248118612339</v>
      </c>
      <c r="M8" s="48">
        <v>0.24871481761827099</v>
      </c>
      <c r="N8" s="47">
        <v>18564160.532699998</v>
      </c>
      <c r="O8" s="47">
        <v>85870227.910300002</v>
      </c>
      <c r="P8" s="47">
        <v>26657</v>
      </c>
      <c r="Q8" s="47">
        <v>26507</v>
      </c>
      <c r="R8" s="48">
        <v>0.565888255932401</v>
      </c>
      <c r="S8" s="47">
        <v>19.622763120381101</v>
      </c>
      <c r="T8" s="47">
        <v>19.125351450560199</v>
      </c>
      <c r="U8" s="49">
        <v>2.5348706844668101</v>
      </c>
    </row>
    <row r="9" spans="1:23" ht="12" thickBot="1">
      <c r="A9" s="69"/>
      <c r="B9" s="71" t="s">
        <v>7</v>
      </c>
      <c r="C9" s="72"/>
      <c r="D9" s="47">
        <v>75993.297699999996</v>
      </c>
      <c r="E9" s="47">
        <v>103724</v>
      </c>
      <c r="F9" s="48">
        <v>73.264912363580294</v>
      </c>
      <c r="G9" s="47">
        <v>63936.417699999998</v>
      </c>
      <c r="H9" s="48">
        <v>18.857609534167</v>
      </c>
      <c r="I9" s="47">
        <v>16260.2754</v>
      </c>
      <c r="J9" s="48">
        <v>21.396986171321299</v>
      </c>
      <c r="K9" s="47">
        <v>13289.436400000001</v>
      </c>
      <c r="L9" s="48">
        <v>20.785394111938199</v>
      </c>
      <c r="M9" s="48">
        <v>0.223548908364541</v>
      </c>
      <c r="N9" s="47">
        <v>3062382.7324000001</v>
      </c>
      <c r="O9" s="47">
        <v>14323527.8102</v>
      </c>
      <c r="P9" s="47">
        <v>4861</v>
      </c>
      <c r="Q9" s="47">
        <v>4912</v>
      </c>
      <c r="R9" s="48">
        <v>-1.0382736156351799</v>
      </c>
      <c r="S9" s="47">
        <v>15.6332642871837</v>
      </c>
      <c r="T9" s="47">
        <v>14.7118007939739</v>
      </c>
      <c r="U9" s="49">
        <v>5.8942488035924097</v>
      </c>
    </row>
    <row r="10" spans="1:23" ht="12" thickBot="1">
      <c r="A10" s="69"/>
      <c r="B10" s="71" t="s">
        <v>8</v>
      </c>
      <c r="C10" s="72"/>
      <c r="D10" s="47">
        <v>98461.428799999994</v>
      </c>
      <c r="E10" s="47">
        <v>118556</v>
      </c>
      <c r="F10" s="48">
        <v>83.050565808563107</v>
      </c>
      <c r="G10" s="47">
        <v>85985.225000000006</v>
      </c>
      <c r="H10" s="48">
        <v>14.5097065222543</v>
      </c>
      <c r="I10" s="47">
        <v>25669.354800000001</v>
      </c>
      <c r="J10" s="48">
        <v>26.070467504733202</v>
      </c>
      <c r="K10" s="47">
        <v>23541.956099999999</v>
      </c>
      <c r="L10" s="48">
        <v>27.3790713462691</v>
      </c>
      <c r="M10" s="48">
        <v>9.0366267397805997E-2</v>
      </c>
      <c r="N10" s="47">
        <v>3785724.1680999999</v>
      </c>
      <c r="O10" s="47">
        <v>20210224.999600001</v>
      </c>
      <c r="P10" s="47">
        <v>77917</v>
      </c>
      <c r="Q10" s="47">
        <v>72381</v>
      </c>
      <c r="R10" s="48">
        <v>7.6484160207789298</v>
      </c>
      <c r="S10" s="47">
        <v>1.263670685473</v>
      </c>
      <c r="T10" s="47">
        <v>1.3636466655613999</v>
      </c>
      <c r="U10" s="49">
        <v>-7.9115533214239999</v>
      </c>
    </row>
    <row r="11" spans="1:23" ht="12" thickBot="1">
      <c r="A11" s="69"/>
      <c r="B11" s="71" t="s">
        <v>9</v>
      </c>
      <c r="C11" s="72"/>
      <c r="D11" s="47">
        <v>42775.834199999998</v>
      </c>
      <c r="E11" s="47">
        <v>53063</v>
      </c>
      <c r="F11" s="48">
        <v>80.613297778112795</v>
      </c>
      <c r="G11" s="47">
        <v>33174.316099999996</v>
      </c>
      <c r="H11" s="48">
        <v>28.942625587389301</v>
      </c>
      <c r="I11" s="47">
        <v>8718.4969999999994</v>
      </c>
      <c r="J11" s="48">
        <v>20.381828111723902</v>
      </c>
      <c r="K11" s="47">
        <v>6969.8449000000001</v>
      </c>
      <c r="L11" s="48">
        <v>21.009762127394701</v>
      </c>
      <c r="M11" s="48">
        <v>0.25088823712562103</v>
      </c>
      <c r="N11" s="47">
        <v>1763128.7309000001</v>
      </c>
      <c r="O11" s="47">
        <v>8973475.8235999998</v>
      </c>
      <c r="P11" s="47">
        <v>3429</v>
      </c>
      <c r="Q11" s="47">
        <v>3767</v>
      </c>
      <c r="R11" s="48">
        <v>-8.9726572869657595</v>
      </c>
      <c r="S11" s="47">
        <v>12.4747256342957</v>
      </c>
      <c r="T11" s="47">
        <v>12.5713525086276</v>
      </c>
      <c r="U11" s="49">
        <v>-0.774581158452054</v>
      </c>
    </row>
    <row r="12" spans="1:23" ht="12" thickBot="1">
      <c r="A12" s="69"/>
      <c r="B12" s="71" t="s">
        <v>10</v>
      </c>
      <c r="C12" s="72"/>
      <c r="D12" s="47">
        <v>84024.738400000002</v>
      </c>
      <c r="E12" s="47">
        <v>135406</v>
      </c>
      <c r="F12" s="48">
        <v>62.053925527672298</v>
      </c>
      <c r="G12" s="47">
        <v>102800.0953</v>
      </c>
      <c r="H12" s="48">
        <v>-18.263948924568801</v>
      </c>
      <c r="I12" s="47">
        <v>14610.878699999999</v>
      </c>
      <c r="J12" s="48">
        <v>17.388782135143199</v>
      </c>
      <c r="K12" s="47">
        <v>13854.549199999999</v>
      </c>
      <c r="L12" s="48">
        <v>13.4771754438247</v>
      </c>
      <c r="M12" s="48">
        <v>5.4590697184142001E-2</v>
      </c>
      <c r="N12" s="47">
        <v>5001974.8783999998</v>
      </c>
      <c r="O12" s="47">
        <v>24532309.884599999</v>
      </c>
      <c r="P12" s="47">
        <v>975</v>
      </c>
      <c r="Q12" s="47">
        <v>915</v>
      </c>
      <c r="R12" s="48">
        <v>6.5573770491803396</v>
      </c>
      <c r="S12" s="47">
        <v>86.179218871794902</v>
      </c>
      <c r="T12" s="47">
        <v>98.966601420765002</v>
      </c>
      <c r="U12" s="49">
        <v>-14.8381277022172</v>
      </c>
    </row>
    <row r="13" spans="1:23" ht="12" thickBot="1">
      <c r="A13" s="69"/>
      <c r="B13" s="71" t="s">
        <v>11</v>
      </c>
      <c r="C13" s="72"/>
      <c r="D13" s="47">
        <v>234328.11470000001</v>
      </c>
      <c r="E13" s="47">
        <v>313251</v>
      </c>
      <c r="F13" s="48">
        <v>74.805224787789996</v>
      </c>
      <c r="G13" s="47">
        <v>196760.22930000001</v>
      </c>
      <c r="H13" s="48">
        <v>19.093231154310299</v>
      </c>
      <c r="I13" s="47">
        <v>58303.987000000001</v>
      </c>
      <c r="J13" s="48">
        <v>24.8813451491487</v>
      </c>
      <c r="K13" s="47">
        <v>48214.076699999998</v>
      </c>
      <c r="L13" s="48">
        <v>24.503974645449301</v>
      </c>
      <c r="M13" s="48">
        <v>0.20927312085186101</v>
      </c>
      <c r="N13" s="47">
        <v>11148611.0178</v>
      </c>
      <c r="O13" s="47">
        <v>42227897.136600003</v>
      </c>
      <c r="P13" s="47">
        <v>11064</v>
      </c>
      <c r="Q13" s="47">
        <v>9973</v>
      </c>
      <c r="R13" s="48">
        <v>10.939536749222899</v>
      </c>
      <c r="S13" s="47">
        <v>21.179330685104802</v>
      </c>
      <c r="T13" s="47">
        <v>20.4543644941342</v>
      </c>
      <c r="U13" s="49">
        <v>3.4229891480024301</v>
      </c>
    </row>
    <row r="14" spans="1:23" ht="12" thickBot="1">
      <c r="A14" s="69"/>
      <c r="B14" s="71" t="s">
        <v>12</v>
      </c>
      <c r="C14" s="72"/>
      <c r="D14" s="47">
        <v>145319.96160000001</v>
      </c>
      <c r="E14" s="47">
        <v>122337</v>
      </c>
      <c r="F14" s="48">
        <v>118.786598984772</v>
      </c>
      <c r="G14" s="47">
        <v>122359.5799</v>
      </c>
      <c r="H14" s="48">
        <v>18.764678432832699</v>
      </c>
      <c r="I14" s="47">
        <v>24131.289499999999</v>
      </c>
      <c r="J14" s="48">
        <v>16.6056261192956</v>
      </c>
      <c r="K14" s="47">
        <v>23176.952499999999</v>
      </c>
      <c r="L14" s="48">
        <v>18.941673810045501</v>
      </c>
      <c r="M14" s="48">
        <v>4.1176120976215001E-2</v>
      </c>
      <c r="N14" s="47">
        <v>3471251.7436000002</v>
      </c>
      <c r="O14" s="47">
        <v>17663990.049899999</v>
      </c>
      <c r="P14" s="47">
        <v>2034</v>
      </c>
      <c r="Q14" s="47">
        <v>2662</v>
      </c>
      <c r="R14" s="48">
        <v>-23.591284748309501</v>
      </c>
      <c r="S14" s="47">
        <v>71.445408849557495</v>
      </c>
      <c r="T14" s="47">
        <v>44.148028099173601</v>
      </c>
      <c r="U14" s="49">
        <v>38.2073266707228</v>
      </c>
    </row>
    <row r="15" spans="1:23" ht="12" thickBot="1">
      <c r="A15" s="69"/>
      <c r="B15" s="71" t="s">
        <v>13</v>
      </c>
      <c r="C15" s="72"/>
      <c r="D15" s="47">
        <v>87401.619600000005</v>
      </c>
      <c r="E15" s="47">
        <v>71742</v>
      </c>
      <c r="F15" s="48">
        <v>121.82768754704399</v>
      </c>
      <c r="G15" s="47">
        <v>57428.449500000002</v>
      </c>
      <c r="H15" s="48">
        <v>52.192198049853303</v>
      </c>
      <c r="I15" s="47">
        <v>14395.6949</v>
      </c>
      <c r="J15" s="48">
        <v>16.470741578797899</v>
      </c>
      <c r="K15" s="47">
        <v>13693.4408</v>
      </c>
      <c r="L15" s="48">
        <v>23.844350525256701</v>
      </c>
      <c r="M15" s="48">
        <v>5.1283976778137001E-2</v>
      </c>
      <c r="N15" s="47">
        <v>3050970.8036000002</v>
      </c>
      <c r="O15" s="47">
        <v>12911900.187200001</v>
      </c>
      <c r="P15" s="47">
        <v>3357</v>
      </c>
      <c r="Q15" s="47">
        <v>2804</v>
      </c>
      <c r="R15" s="48">
        <v>19.721825962910099</v>
      </c>
      <c r="S15" s="47">
        <v>26.035632886505802</v>
      </c>
      <c r="T15" s="47">
        <v>27.532080420827398</v>
      </c>
      <c r="U15" s="49">
        <v>-5.7476902552931097</v>
      </c>
    </row>
    <row r="16" spans="1:23" ht="12" thickBot="1">
      <c r="A16" s="69"/>
      <c r="B16" s="71" t="s">
        <v>14</v>
      </c>
      <c r="C16" s="72"/>
      <c r="D16" s="47">
        <v>622060.99309999996</v>
      </c>
      <c r="E16" s="47">
        <v>704396</v>
      </c>
      <c r="F16" s="48">
        <v>88.311261435329001</v>
      </c>
      <c r="G16" s="47">
        <v>483571.98830000003</v>
      </c>
      <c r="H16" s="48">
        <v>28.6387566175739</v>
      </c>
      <c r="I16" s="47">
        <v>32207.926500000001</v>
      </c>
      <c r="J16" s="48">
        <v>5.1776155163650301</v>
      </c>
      <c r="K16" s="47">
        <v>30379.343199999999</v>
      </c>
      <c r="L16" s="48">
        <v>6.2822793575779201</v>
      </c>
      <c r="M16" s="48">
        <v>6.0191666684880997E-2</v>
      </c>
      <c r="N16" s="47">
        <v>20062733.008499999</v>
      </c>
      <c r="O16" s="47">
        <v>100090133.9624</v>
      </c>
      <c r="P16" s="47">
        <v>39888</v>
      </c>
      <c r="Q16" s="47">
        <v>33418</v>
      </c>
      <c r="R16" s="48">
        <v>19.360823508288899</v>
      </c>
      <c r="S16" s="47">
        <v>15.5951913633173</v>
      </c>
      <c r="T16" s="47">
        <v>17.9414642946915</v>
      </c>
      <c r="U16" s="49">
        <v>-15.044848612073199</v>
      </c>
    </row>
    <row r="17" spans="1:21" ht="12" thickBot="1">
      <c r="A17" s="69"/>
      <c r="B17" s="71" t="s">
        <v>15</v>
      </c>
      <c r="C17" s="72"/>
      <c r="D17" s="47">
        <v>533417.92050000001</v>
      </c>
      <c r="E17" s="47">
        <v>568924</v>
      </c>
      <c r="F17" s="48">
        <v>93.759082144539505</v>
      </c>
      <c r="G17" s="47">
        <v>467029.2892</v>
      </c>
      <c r="H17" s="48">
        <v>14.2150894676693</v>
      </c>
      <c r="I17" s="47">
        <v>47770.4758</v>
      </c>
      <c r="J17" s="48">
        <v>8.9555438548488002</v>
      </c>
      <c r="K17" s="47">
        <v>44666.079599999997</v>
      </c>
      <c r="L17" s="48">
        <v>9.5638711817220194</v>
      </c>
      <c r="M17" s="48">
        <v>6.9502320951401006E-2</v>
      </c>
      <c r="N17" s="47">
        <v>15821302.6686</v>
      </c>
      <c r="O17" s="47">
        <v>119977964.16060001</v>
      </c>
      <c r="P17" s="47">
        <v>11058</v>
      </c>
      <c r="Q17" s="47">
        <v>10499</v>
      </c>
      <c r="R17" s="48">
        <v>5.3243166015811001</v>
      </c>
      <c r="S17" s="47">
        <v>48.238191399891498</v>
      </c>
      <c r="T17" s="47">
        <v>39.0913207448328</v>
      </c>
      <c r="U17" s="49">
        <v>18.961885571603801</v>
      </c>
    </row>
    <row r="18" spans="1:21" ht="12" thickBot="1">
      <c r="A18" s="69"/>
      <c r="B18" s="71" t="s">
        <v>16</v>
      </c>
      <c r="C18" s="72"/>
      <c r="D18" s="47">
        <v>1358854.8551</v>
      </c>
      <c r="E18" s="47">
        <v>1792660</v>
      </c>
      <c r="F18" s="48">
        <v>75.801036175292595</v>
      </c>
      <c r="G18" s="47">
        <v>1128716.4913999999</v>
      </c>
      <c r="H18" s="48">
        <v>20.3893861260545</v>
      </c>
      <c r="I18" s="47">
        <v>186049.56709999999</v>
      </c>
      <c r="J18" s="48">
        <v>13.691643842734599</v>
      </c>
      <c r="K18" s="47">
        <v>195839.2923</v>
      </c>
      <c r="L18" s="48">
        <v>17.350618493851499</v>
      </c>
      <c r="M18" s="48">
        <v>-4.9988565037313998E-2</v>
      </c>
      <c r="N18" s="47">
        <v>49090193.872500002</v>
      </c>
      <c r="O18" s="47">
        <v>290904274.02710003</v>
      </c>
      <c r="P18" s="47">
        <v>72921</v>
      </c>
      <c r="Q18" s="47">
        <v>67196</v>
      </c>
      <c r="R18" s="48">
        <v>8.5198523721650208</v>
      </c>
      <c r="S18" s="47">
        <v>18.634616298459999</v>
      </c>
      <c r="T18" s="47">
        <v>19.079488902613299</v>
      </c>
      <c r="U18" s="49">
        <v>-2.38734512709039</v>
      </c>
    </row>
    <row r="19" spans="1:21" ht="12" thickBot="1">
      <c r="A19" s="69"/>
      <c r="B19" s="71" t="s">
        <v>17</v>
      </c>
      <c r="C19" s="72"/>
      <c r="D19" s="47">
        <v>520212.4264</v>
      </c>
      <c r="E19" s="47">
        <v>645184</v>
      </c>
      <c r="F19" s="48">
        <v>80.630087912905495</v>
      </c>
      <c r="G19" s="47">
        <v>1070690.4611</v>
      </c>
      <c r="H19" s="48">
        <v>-51.413368727919099</v>
      </c>
      <c r="I19" s="47">
        <v>58037.490700000002</v>
      </c>
      <c r="J19" s="48">
        <v>11.1564983369648</v>
      </c>
      <c r="K19" s="47">
        <v>55323.700599999996</v>
      </c>
      <c r="L19" s="48">
        <v>5.1671050233474398</v>
      </c>
      <c r="M19" s="48">
        <v>4.9052938805037E-2</v>
      </c>
      <c r="N19" s="47">
        <v>18367123.026299998</v>
      </c>
      <c r="O19" s="47">
        <v>87690772.917500004</v>
      </c>
      <c r="P19" s="47">
        <v>12678</v>
      </c>
      <c r="Q19" s="47">
        <v>12116</v>
      </c>
      <c r="R19" s="48">
        <v>4.6384945526576402</v>
      </c>
      <c r="S19" s="47">
        <v>41.032688625966202</v>
      </c>
      <c r="T19" s="47">
        <v>42.463016020138703</v>
      </c>
      <c r="U19" s="49">
        <v>-3.4858242100842598</v>
      </c>
    </row>
    <row r="20" spans="1:21" ht="12" thickBot="1">
      <c r="A20" s="69"/>
      <c r="B20" s="71" t="s">
        <v>18</v>
      </c>
      <c r="C20" s="72"/>
      <c r="D20" s="47">
        <v>760976.78810000001</v>
      </c>
      <c r="E20" s="47">
        <v>833058</v>
      </c>
      <c r="F20" s="48">
        <v>91.347395751556306</v>
      </c>
      <c r="G20" s="47">
        <v>545138.64309999999</v>
      </c>
      <c r="H20" s="48">
        <v>39.593257189145298</v>
      </c>
      <c r="I20" s="47">
        <v>44657.513500000001</v>
      </c>
      <c r="J20" s="48">
        <v>5.8684462125974299</v>
      </c>
      <c r="K20" s="47">
        <v>52406.5769</v>
      </c>
      <c r="L20" s="48">
        <v>9.6134400969968592</v>
      </c>
      <c r="M20" s="48">
        <v>-0.14786433036423</v>
      </c>
      <c r="N20" s="47">
        <v>22683996.329799999</v>
      </c>
      <c r="O20" s="47">
        <v>120609095.8637</v>
      </c>
      <c r="P20" s="47">
        <v>31931</v>
      </c>
      <c r="Q20" s="47">
        <v>30548</v>
      </c>
      <c r="R20" s="48">
        <v>4.5273012963205499</v>
      </c>
      <c r="S20" s="47">
        <v>23.831912188782098</v>
      </c>
      <c r="T20" s="47">
        <v>23.959823120989899</v>
      </c>
      <c r="U20" s="49">
        <v>-0.53672122989806303</v>
      </c>
    </row>
    <row r="21" spans="1:21" ht="12" thickBot="1">
      <c r="A21" s="69"/>
      <c r="B21" s="71" t="s">
        <v>19</v>
      </c>
      <c r="C21" s="72"/>
      <c r="D21" s="47">
        <v>315867.92869999999</v>
      </c>
      <c r="E21" s="47">
        <v>378246</v>
      </c>
      <c r="F21" s="48">
        <v>83.508597235661398</v>
      </c>
      <c r="G21" s="47">
        <v>245296.2911</v>
      </c>
      <c r="H21" s="48">
        <v>28.769957052155402</v>
      </c>
      <c r="I21" s="47">
        <v>42481.822800000002</v>
      </c>
      <c r="J21" s="48">
        <v>13.449235879957801</v>
      </c>
      <c r="K21" s="47">
        <v>37583.931400000001</v>
      </c>
      <c r="L21" s="48">
        <v>15.321850661279701</v>
      </c>
      <c r="M21" s="48">
        <v>0.13031876170357201</v>
      </c>
      <c r="N21" s="47">
        <v>11037849.7838</v>
      </c>
      <c r="O21" s="47">
        <v>51313189.336999997</v>
      </c>
      <c r="P21" s="47">
        <v>27341</v>
      </c>
      <c r="Q21" s="47">
        <v>26586</v>
      </c>
      <c r="R21" s="48">
        <v>2.8398405175656301</v>
      </c>
      <c r="S21" s="47">
        <v>11.5529032844446</v>
      </c>
      <c r="T21" s="47">
        <v>10.938308553374</v>
      </c>
      <c r="U21" s="49">
        <v>5.3198292752798499</v>
      </c>
    </row>
    <row r="22" spans="1:21" ht="12" thickBot="1">
      <c r="A22" s="69"/>
      <c r="B22" s="71" t="s">
        <v>20</v>
      </c>
      <c r="C22" s="72"/>
      <c r="D22" s="47">
        <v>940218.23959999997</v>
      </c>
      <c r="E22" s="47">
        <v>945877</v>
      </c>
      <c r="F22" s="48">
        <v>99.401744582012299</v>
      </c>
      <c r="G22" s="47">
        <v>644236.76789999998</v>
      </c>
      <c r="H22" s="48">
        <v>45.9429648302754</v>
      </c>
      <c r="I22" s="47">
        <v>134548.90460000001</v>
      </c>
      <c r="J22" s="48">
        <v>14.3103908149284</v>
      </c>
      <c r="K22" s="47">
        <v>87499.302899999995</v>
      </c>
      <c r="L22" s="48">
        <v>13.581854880034101</v>
      </c>
      <c r="M22" s="48">
        <v>0.537714017605048</v>
      </c>
      <c r="N22" s="47">
        <v>27865765.893199999</v>
      </c>
      <c r="O22" s="47">
        <v>133415536.8906</v>
      </c>
      <c r="P22" s="47">
        <v>59507</v>
      </c>
      <c r="Q22" s="47">
        <v>50250</v>
      </c>
      <c r="R22" s="48">
        <v>18.4218905472637</v>
      </c>
      <c r="S22" s="47">
        <v>15.800128381534901</v>
      </c>
      <c r="T22" s="47">
        <v>15.769459148258701</v>
      </c>
      <c r="U22" s="49">
        <v>0.19410749416492601</v>
      </c>
    </row>
    <row r="23" spans="1:21" ht="12" thickBot="1">
      <c r="A23" s="69"/>
      <c r="B23" s="71" t="s">
        <v>21</v>
      </c>
      <c r="C23" s="72"/>
      <c r="D23" s="47">
        <v>1962830.2963</v>
      </c>
      <c r="E23" s="47">
        <v>2383661</v>
      </c>
      <c r="F23" s="48">
        <v>82.345194903973393</v>
      </c>
      <c r="G23" s="47">
        <v>1731668.4535000001</v>
      </c>
      <c r="H23" s="48">
        <v>13.349082056255201</v>
      </c>
      <c r="I23" s="47">
        <v>165663.6703</v>
      </c>
      <c r="J23" s="48">
        <v>8.4400404157344404</v>
      </c>
      <c r="K23" s="47">
        <v>165602.83670000001</v>
      </c>
      <c r="L23" s="48">
        <v>9.5631953313746703</v>
      </c>
      <c r="M23" s="48">
        <v>3.6734636442399999E-4</v>
      </c>
      <c r="N23" s="47">
        <v>80590853.102300003</v>
      </c>
      <c r="O23" s="47">
        <v>269570181.7471</v>
      </c>
      <c r="P23" s="47">
        <v>70089</v>
      </c>
      <c r="Q23" s="47">
        <v>62778</v>
      </c>
      <c r="R23" s="48">
        <v>11.645799483895599</v>
      </c>
      <c r="S23" s="47">
        <v>28.0048266675227</v>
      </c>
      <c r="T23" s="47">
        <v>27.375179749275201</v>
      </c>
      <c r="U23" s="49">
        <v>2.2483514207131501</v>
      </c>
    </row>
    <row r="24" spans="1:21" ht="12" thickBot="1">
      <c r="A24" s="69"/>
      <c r="B24" s="71" t="s">
        <v>22</v>
      </c>
      <c r="C24" s="72"/>
      <c r="D24" s="47">
        <v>204666.89189999999</v>
      </c>
      <c r="E24" s="47">
        <v>267079</v>
      </c>
      <c r="F24" s="48">
        <v>76.631592862037095</v>
      </c>
      <c r="G24" s="47">
        <v>187775.1721</v>
      </c>
      <c r="H24" s="48">
        <v>8.9957152540934793</v>
      </c>
      <c r="I24" s="47">
        <v>31355.997899999998</v>
      </c>
      <c r="J24" s="48">
        <v>15.3205032865406</v>
      </c>
      <c r="K24" s="47">
        <v>545469.58089999994</v>
      </c>
      <c r="L24" s="48">
        <v>290.49079002282002</v>
      </c>
      <c r="M24" s="48">
        <v>-0.94251558840684801</v>
      </c>
      <c r="N24" s="47">
        <v>6666730.5354000004</v>
      </c>
      <c r="O24" s="47">
        <v>33260340.0999</v>
      </c>
      <c r="P24" s="47">
        <v>24950</v>
      </c>
      <c r="Q24" s="47">
        <v>25326</v>
      </c>
      <c r="R24" s="48">
        <v>-1.4846402906104399</v>
      </c>
      <c r="S24" s="47">
        <v>8.2030818396793599</v>
      </c>
      <c r="T24" s="47">
        <v>8.2604851891336999</v>
      </c>
      <c r="U24" s="49">
        <v>-0.69977784662187403</v>
      </c>
    </row>
    <row r="25" spans="1:21" ht="12" thickBot="1">
      <c r="A25" s="69"/>
      <c r="B25" s="71" t="s">
        <v>23</v>
      </c>
      <c r="C25" s="72"/>
      <c r="D25" s="47">
        <v>164633.27770000001</v>
      </c>
      <c r="E25" s="47">
        <v>180799</v>
      </c>
      <c r="F25" s="48">
        <v>91.058732459803394</v>
      </c>
      <c r="G25" s="47">
        <v>128407.36350000001</v>
      </c>
      <c r="H25" s="48">
        <v>28.211710927309898</v>
      </c>
      <c r="I25" s="47">
        <v>15758.1387</v>
      </c>
      <c r="J25" s="48">
        <v>9.5716606752584905</v>
      </c>
      <c r="K25" s="47">
        <v>10786.902700000001</v>
      </c>
      <c r="L25" s="48">
        <v>8.4005328090082596</v>
      </c>
      <c r="M25" s="48">
        <v>0.46085851872938499</v>
      </c>
      <c r="N25" s="47">
        <v>5600694.3883999996</v>
      </c>
      <c r="O25" s="47">
        <v>35895927.463699996</v>
      </c>
      <c r="P25" s="47">
        <v>13290</v>
      </c>
      <c r="Q25" s="47">
        <v>12977</v>
      </c>
      <c r="R25" s="48">
        <v>2.4119596208676901</v>
      </c>
      <c r="S25" s="47">
        <v>12.387756034612501</v>
      </c>
      <c r="T25" s="47">
        <v>12.288141481081899</v>
      </c>
      <c r="U25" s="49">
        <v>0.80413719201641398</v>
      </c>
    </row>
    <row r="26" spans="1:21" ht="12" thickBot="1">
      <c r="A26" s="69"/>
      <c r="B26" s="71" t="s">
        <v>24</v>
      </c>
      <c r="C26" s="72"/>
      <c r="D26" s="47">
        <v>450084.38780000003</v>
      </c>
      <c r="E26" s="47">
        <v>551319</v>
      </c>
      <c r="F26" s="48">
        <v>81.637742903836099</v>
      </c>
      <c r="G26" s="47">
        <v>387746.38319999998</v>
      </c>
      <c r="H26" s="48">
        <v>16.077004789970101</v>
      </c>
      <c r="I26" s="47">
        <v>105265.60279999999</v>
      </c>
      <c r="J26" s="48">
        <v>23.387970268094701</v>
      </c>
      <c r="K26" s="47">
        <v>78235.767600000006</v>
      </c>
      <c r="L26" s="48">
        <v>20.1770463864381</v>
      </c>
      <c r="M26" s="48">
        <v>0.34549204320710197</v>
      </c>
      <c r="N26" s="47">
        <v>13302386.1019</v>
      </c>
      <c r="O26" s="47">
        <v>66490318.9604</v>
      </c>
      <c r="P26" s="47">
        <v>35550</v>
      </c>
      <c r="Q26" s="47">
        <v>33522</v>
      </c>
      <c r="R26" s="48">
        <v>6.0497583676391704</v>
      </c>
      <c r="S26" s="47">
        <v>12.660601625879</v>
      </c>
      <c r="T26" s="47">
        <v>12.6469528160611</v>
      </c>
      <c r="U26" s="49">
        <v>0.10780538098640199</v>
      </c>
    </row>
    <row r="27" spans="1:21" ht="12" thickBot="1">
      <c r="A27" s="69"/>
      <c r="B27" s="71" t="s">
        <v>25</v>
      </c>
      <c r="C27" s="72"/>
      <c r="D27" s="47">
        <v>220575.1606</v>
      </c>
      <c r="E27" s="47">
        <v>322150</v>
      </c>
      <c r="F27" s="48">
        <v>68.469706844637599</v>
      </c>
      <c r="G27" s="47">
        <v>197880.2966</v>
      </c>
      <c r="H27" s="48">
        <v>11.468986245697799</v>
      </c>
      <c r="I27" s="47">
        <v>67080.014299999995</v>
      </c>
      <c r="J27" s="48">
        <v>30.411409026080499</v>
      </c>
      <c r="K27" s="47">
        <v>57368.809200000003</v>
      </c>
      <c r="L27" s="48">
        <v>28.991673342781901</v>
      </c>
      <c r="M27" s="48">
        <v>0.16927674175952701</v>
      </c>
      <c r="N27" s="47">
        <v>7262439.5318999998</v>
      </c>
      <c r="O27" s="47">
        <v>25984486.392099999</v>
      </c>
      <c r="P27" s="47">
        <v>31697</v>
      </c>
      <c r="Q27" s="47">
        <v>30370</v>
      </c>
      <c r="R27" s="48">
        <v>4.3694435297991303</v>
      </c>
      <c r="S27" s="47">
        <v>6.958865526706</v>
      </c>
      <c r="T27" s="47">
        <v>7.1621566249588398</v>
      </c>
      <c r="U27" s="49">
        <v>-2.92132528603512</v>
      </c>
    </row>
    <row r="28" spans="1:21" ht="12" thickBot="1">
      <c r="A28" s="69"/>
      <c r="B28" s="71" t="s">
        <v>26</v>
      </c>
      <c r="C28" s="72"/>
      <c r="D28" s="47">
        <v>675353.33539999998</v>
      </c>
      <c r="E28" s="47">
        <v>898407</v>
      </c>
      <c r="F28" s="48">
        <v>75.172314485528304</v>
      </c>
      <c r="G28" s="47">
        <v>591145.53119999997</v>
      </c>
      <c r="H28" s="48">
        <v>14.2448516914374</v>
      </c>
      <c r="I28" s="47">
        <v>70266.0671</v>
      </c>
      <c r="J28" s="48">
        <v>10.404341463477399</v>
      </c>
      <c r="K28" s="47">
        <v>54924.790500000003</v>
      </c>
      <c r="L28" s="48">
        <v>9.2912468421278707</v>
      </c>
      <c r="M28" s="48">
        <v>0.279314248818118</v>
      </c>
      <c r="N28" s="47">
        <v>20055835.244199999</v>
      </c>
      <c r="O28" s="47">
        <v>91493288.653300002</v>
      </c>
      <c r="P28" s="47">
        <v>39828</v>
      </c>
      <c r="Q28" s="47">
        <v>39512</v>
      </c>
      <c r="R28" s="48">
        <v>0.79975703583721203</v>
      </c>
      <c r="S28" s="47">
        <v>16.956747398814901</v>
      </c>
      <c r="T28" s="47">
        <v>16.919379646689599</v>
      </c>
      <c r="U28" s="49">
        <v>0.22037099006324301</v>
      </c>
    </row>
    <row r="29" spans="1:21" ht="12" thickBot="1">
      <c r="A29" s="69"/>
      <c r="B29" s="71" t="s">
        <v>27</v>
      </c>
      <c r="C29" s="72"/>
      <c r="D29" s="47">
        <v>560436.7071</v>
      </c>
      <c r="E29" s="47">
        <v>730674</v>
      </c>
      <c r="F29" s="48">
        <v>76.701334261243701</v>
      </c>
      <c r="G29" s="47">
        <v>520926.3493</v>
      </c>
      <c r="H29" s="48">
        <v>7.5846341528111196</v>
      </c>
      <c r="I29" s="47">
        <v>103503.5686</v>
      </c>
      <c r="J29" s="48">
        <v>18.468377836202599</v>
      </c>
      <c r="K29" s="47">
        <v>98034.619500000001</v>
      </c>
      <c r="L29" s="48">
        <v>18.819285995368599</v>
      </c>
      <c r="M29" s="48">
        <v>5.5785896124174998E-2</v>
      </c>
      <c r="N29" s="47">
        <v>16421705.0953</v>
      </c>
      <c r="O29" s="47">
        <v>61648171.641800001</v>
      </c>
      <c r="P29" s="47">
        <v>81483</v>
      </c>
      <c r="Q29" s="47">
        <v>81535</v>
      </c>
      <c r="R29" s="48">
        <v>-6.3776292389772005E-2</v>
      </c>
      <c r="S29" s="47">
        <v>6.8779586797246104</v>
      </c>
      <c r="T29" s="47">
        <v>6.9448761415343103</v>
      </c>
      <c r="U29" s="49">
        <v>-0.97292619693937299</v>
      </c>
    </row>
    <row r="30" spans="1:21" ht="12" thickBot="1">
      <c r="A30" s="69"/>
      <c r="B30" s="71" t="s">
        <v>28</v>
      </c>
      <c r="C30" s="72"/>
      <c r="D30" s="47">
        <v>973211.40469999996</v>
      </c>
      <c r="E30" s="47">
        <v>1191966</v>
      </c>
      <c r="F30" s="48">
        <v>81.647580946100803</v>
      </c>
      <c r="G30" s="47">
        <v>818145.29189999995</v>
      </c>
      <c r="H30" s="48">
        <v>18.953371037543501</v>
      </c>
      <c r="I30" s="47">
        <v>147744.31640000001</v>
      </c>
      <c r="J30" s="48">
        <v>15.1811123139831</v>
      </c>
      <c r="K30" s="47">
        <v>117919.6969</v>
      </c>
      <c r="L30" s="48">
        <v>14.4130508440808</v>
      </c>
      <c r="M30" s="48">
        <v>0.252923135693711</v>
      </c>
      <c r="N30" s="47">
        <v>26683406.035300002</v>
      </c>
      <c r="O30" s="47">
        <v>105943144.7252</v>
      </c>
      <c r="P30" s="47">
        <v>61348</v>
      </c>
      <c r="Q30" s="47">
        <v>53918</v>
      </c>
      <c r="R30" s="48">
        <v>13.780184724952701</v>
      </c>
      <c r="S30" s="47">
        <v>15.8637837370411</v>
      </c>
      <c r="T30" s="47">
        <v>15.9628554842539</v>
      </c>
      <c r="U30" s="49">
        <v>-0.62451524084635701</v>
      </c>
    </row>
    <row r="31" spans="1:21" ht="12" thickBot="1">
      <c r="A31" s="69"/>
      <c r="B31" s="71" t="s">
        <v>29</v>
      </c>
      <c r="C31" s="72"/>
      <c r="D31" s="47">
        <v>595344.47790000006</v>
      </c>
      <c r="E31" s="47">
        <v>728302</v>
      </c>
      <c r="F31" s="48">
        <v>81.744177264376603</v>
      </c>
      <c r="G31" s="47">
        <v>502860.728</v>
      </c>
      <c r="H31" s="48">
        <v>18.391523686454999</v>
      </c>
      <c r="I31" s="47">
        <v>46522.038699999997</v>
      </c>
      <c r="J31" s="48">
        <v>7.8143059064057203</v>
      </c>
      <c r="K31" s="47">
        <v>29014.073100000001</v>
      </c>
      <c r="L31" s="48">
        <v>5.7698029463139902</v>
      </c>
      <c r="M31" s="48">
        <v>0.60343011957187098</v>
      </c>
      <c r="N31" s="47">
        <v>22622303.262499999</v>
      </c>
      <c r="O31" s="47">
        <v>104987126.53290001</v>
      </c>
      <c r="P31" s="47">
        <v>24621</v>
      </c>
      <c r="Q31" s="47">
        <v>22341</v>
      </c>
      <c r="R31" s="48">
        <v>10.205451859809299</v>
      </c>
      <c r="S31" s="47">
        <v>24.180353271597401</v>
      </c>
      <c r="T31" s="47">
        <v>24.080089857213199</v>
      </c>
      <c r="U31" s="49">
        <v>0.41464826116495901</v>
      </c>
    </row>
    <row r="32" spans="1:21" ht="12" thickBot="1">
      <c r="A32" s="69"/>
      <c r="B32" s="71" t="s">
        <v>30</v>
      </c>
      <c r="C32" s="72"/>
      <c r="D32" s="47">
        <v>128506.8018</v>
      </c>
      <c r="E32" s="47">
        <v>157335</v>
      </c>
      <c r="F32" s="48">
        <v>81.677186767089296</v>
      </c>
      <c r="G32" s="47">
        <v>110748.28909999999</v>
      </c>
      <c r="H32" s="48">
        <v>16.0350221608977</v>
      </c>
      <c r="I32" s="47">
        <v>38731.312599999997</v>
      </c>
      <c r="J32" s="48">
        <v>30.139503946475202</v>
      </c>
      <c r="K32" s="47">
        <v>31079.897199999999</v>
      </c>
      <c r="L32" s="48">
        <v>28.063546130212899</v>
      </c>
      <c r="M32" s="48">
        <v>0.24618535096055599</v>
      </c>
      <c r="N32" s="47">
        <v>4006779.0702</v>
      </c>
      <c r="O32" s="47">
        <v>15386597.2732</v>
      </c>
      <c r="P32" s="47">
        <v>26734</v>
      </c>
      <c r="Q32" s="47">
        <v>26455</v>
      </c>
      <c r="R32" s="48">
        <v>1.0546210546210599</v>
      </c>
      <c r="S32" s="47">
        <v>4.8068677264906103</v>
      </c>
      <c r="T32" s="47">
        <v>4.8714761670761701</v>
      </c>
      <c r="U32" s="49">
        <v>-1.3440860922696201</v>
      </c>
    </row>
    <row r="33" spans="1:21" ht="12" thickBot="1">
      <c r="A33" s="69"/>
      <c r="B33" s="71" t="s">
        <v>31</v>
      </c>
      <c r="C33" s="72"/>
      <c r="D33" s="47">
        <v>32.051600000000001</v>
      </c>
      <c r="E33" s="50"/>
      <c r="F33" s="50"/>
      <c r="G33" s="47">
        <v>63.494700000000002</v>
      </c>
      <c r="H33" s="48">
        <v>-49.520826147694201</v>
      </c>
      <c r="I33" s="47">
        <v>5.2423000000000002</v>
      </c>
      <c r="J33" s="48">
        <v>16.355813750327599</v>
      </c>
      <c r="K33" s="47">
        <v>11.4857</v>
      </c>
      <c r="L33" s="48">
        <v>18.089226344876</v>
      </c>
      <c r="M33" s="48">
        <v>-0.54358027808492304</v>
      </c>
      <c r="N33" s="47">
        <v>492.99279999999999</v>
      </c>
      <c r="O33" s="47">
        <v>3672.9731999999999</v>
      </c>
      <c r="P33" s="47">
        <v>8</v>
      </c>
      <c r="Q33" s="47">
        <v>7</v>
      </c>
      <c r="R33" s="48">
        <v>14.285714285714301</v>
      </c>
      <c r="S33" s="47">
        <v>4.0064500000000001</v>
      </c>
      <c r="T33" s="47">
        <v>5.67767142857143</v>
      </c>
      <c r="U33" s="49">
        <v>-41.713273061474098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80466.171100000007</v>
      </c>
      <c r="E35" s="47">
        <v>126968</v>
      </c>
      <c r="F35" s="48">
        <v>63.375158386365101</v>
      </c>
      <c r="G35" s="47">
        <v>69176.917799999996</v>
      </c>
      <c r="H35" s="48">
        <v>16.3193933164799</v>
      </c>
      <c r="I35" s="47">
        <v>8346.7055999999993</v>
      </c>
      <c r="J35" s="48">
        <v>10.3729374542093</v>
      </c>
      <c r="K35" s="47">
        <v>7474.0841</v>
      </c>
      <c r="L35" s="48">
        <v>10.804303426192799</v>
      </c>
      <c r="M35" s="48">
        <v>0.116752967764973</v>
      </c>
      <c r="N35" s="47">
        <v>2439287.2278</v>
      </c>
      <c r="O35" s="47">
        <v>19651902.4208</v>
      </c>
      <c r="P35" s="47">
        <v>6138</v>
      </c>
      <c r="Q35" s="47">
        <v>6039</v>
      </c>
      <c r="R35" s="48">
        <v>1.63934426229508</v>
      </c>
      <c r="S35" s="47">
        <v>13.109509791462999</v>
      </c>
      <c r="T35" s="47">
        <v>12.524089451896</v>
      </c>
      <c r="U35" s="49">
        <v>4.4656157925007802</v>
      </c>
    </row>
    <row r="36" spans="1:21" ht="12" thickBot="1">
      <c r="A36" s="69"/>
      <c r="B36" s="71" t="s">
        <v>37</v>
      </c>
      <c r="C36" s="72"/>
      <c r="D36" s="50"/>
      <c r="E36" s="47">
        <v>572427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397390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250407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166297.8627</v>
      </c>
      <c r="E39" s="47">
        <v>431579</v>
      </c>
      <c r="F39" s="48">
        <v>38.532426902143101</v>
      </c>
      <c r="G39" s="47">
        <v>282172.22389999998</v>
      </c>
      <c r="H39" s="48">
        <v>-41.065119592020899</v>
      </c>
      <c r="I39" s="47">
        <v>8800.5964000000004</v>
      </c>
      <c r="J39" s="48">
        <v>5.2920682545849704</v>
      </c>
      <c r="K39" s="47">
        <v>13953.4977</v>
      </c>
      <c r="L39" s="48">
        <v>4.9450287867260201</v>
      </c>
      <c r="M39" s="48">
        <v>-0.369291012962291</v>
      </c>
      <c r="N39" s="47">
        <v>6688500.2510000002</v>
      </c>
      <c r="O39" s="47">
        <v>29805444.3862</v>
      </c>
      <c r="P39" s="47">
        <v>297</v>
      </c>
      <c r="Q39" s="47">
        <v>313</v>
      </c>
      <c r="R39" s="48">
        <v>-5.1118210862619797</v>
      </c>
      <c r="S39" s="47">
        <v>559.92546363636404</v>
      </c>
      <c r="T39" s="47">
        <v>533.77023897763604</v>
      </c>
      <c r="U39" s="49">
        <v>4.6711975713456697</v>
      </c>
    </row>
    <row r="40" spans="1:21" ht="12" thickBot="1">
      <c r="A40" s="69"/>
      <c r="B40" s="71" t="s">
        <v>34</v>
      </c>
      <c r="C40" s="72"/>
      <c r="D40" s="47">
        <v>320822.49070000002</v>
      </c>
      <c r="E40" s="47">
        <v>332697</v>
      </c>
      <c r="F40" s="48">
        <v>96.430833671478794</v>
      </c>
      <c r="G40" s="47">
        <v>279927.61050000001</v>
      </c>
      <c r="H40" s="48">
        <v>14.609091302910199</v>
      </c>
      <c r="I40" s="47">
        <v>20633.379499999999</v>
      </c>
      <c r="J40" s="48">
        <v>6.4314005713814497</v>
      </c>
      <c r="K40" s="47">
        <v>24418.684799999999</v>
      </c>
      <c r="L40" s="48">
        <v>8.7232141039549198</v>
      </c>
      <c r="M40" s="48">
        <v>-0.155016755857383</v>
      </c>
      <c r="N40" s="47">
        <v>11602307.9418</v>
      </c>
      <c r="O40" s="47">
        <v>59590629.080499999</v>
      </c>
      <c r="P40" s="47">
        <v>1791</v>
      </c>
      <c r="Q40" s="47">
        <v>1804</v>
      </c>
      <c r="R40" s="48">
        <v>-0.72062084257206205</v>
      </c>
      <c r="S40" s="47">
        <v>179.130368900056</v>
      </c>
      <c r="T40" s="47">
        <v>197.233386141907</v>
      </c>
      <c r="U40" s="49">
        <v>-10.1060570315419</v>
      </c>
    </row>
    <row r="41" spans="1:21" ht="12" thickBot="1">
      <c r="A41" s="69"/>
      <c r="B41" s="71" t="s">
        <v>40</v>
      </c>
      <c r="C41" s="72"/>
      <c r="D41" s="50"/>
      <c r="E41" s="47">
        <v>168051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67518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66247.039199999999</v>
      </c>
      <c r="E43" s="53"/>
      <c r="F43" s="53"/>
      <c r="G43" s="52">
        <v>53787.996700000003</v>
      </c>
      <c r="H43" s="54">
        <v>23.163239503954198</v>
      </c>
      <c r="I43" s="52">
        <v>5321.4973</v>
      </c>
      <c r="J43" s="54">
        <v>8.0328077515047607</v>
      </c>
      <c r="K43" s="52">
        <v>5280.5843999999997</v>
      </c>
      <c r="L43" s="54">
        <v>9.8174029969032102</v>
      </c>
      <c r="M43" s="54">
        <v>7.7477977626870002E-3</v>
      </c>
      <c r="N43" s="52">
        <v>846665.93610000005</v>
      </c>
      <c r="O43" s="52">
        <v>4343857.5252999999</v>
      </c>
      <c r="P43" s="52">
        <v>32</v>
      </c>
      <c r="Q43" s="52">
        <v>25</v>
      </c>
      <c r="R43" s="54">
        <v>28</v>
      </c>
      <c r="S43" s="52">
        <v>2070.219975</v>
      </c>
      <c r="T43" s="52">
        <v>1575.5569680000001</v>
      </c>
      <c r="U43" s="55">
        <v>23.894224428976401</v>
      </c>
    </row>
  </sheetData>
  <mergeCells count="41">
    <mergeCell ref="B30:C30"/>
    <mergeCell ref="B19:C19"/>
    <mergeCell ref="B20:C20"/>
    <mergeCell ref="B21:C21"/>
    <mergeCell ref="B25:C25"/>
    <mergeCell ref="B26:C26"/>
    <mergeCell ref="B27:C27"/>
    <mergeCell ref="B28:C28"/>
    <mergeCell ref="B29:C29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54975</v>
      </c>
      <c r="D2" s="32">
        <v>523084.30394871801</v>
      </c>
      <c r="E2" s="32">
        <v>406456.422752137</v>
      </c>
      <c r="F2" s="32">
        <v>116627.881196581</v>
      </c>
      <c r="G2" s="32">
        <v>406456.422752137</v>
      </c>
      <c r="H2" s="32">
        <v>0.22296192089146499</v>
      </c>
    </row>
    <row r="3" spans="1:8" ht="14.25">
      <c r="A3" s="32">
        <v>2</v>
      </c>
      <c r="B3" s="33">
        <v>13</v>
      </c>
      <c r="C3" s="32">
        <v>9494.85</v>
      </c>
      <c r="D3" s="32">
        <v>75993.309898873005</v>
      </c>
      <c r="E3" s="32">
        <v>59733.018857151503</v>
      </c>
      <c r="F3" s="32">
        <v>16260.291041721501</v>
      </c>
      <c r="G3" s="32">
        <v>59733.018857151503</v>
      </c>
      <c r="H3" s="32">
        <v>0.21397003319581201</v>
      </c>
    </row>
    <row r="4" spans="1:8" ht="14.25">
      <c r="A4" s="32">
        <v>3</v>
      </c>
      <c r="B4" s="33">
        <v>14</v>
      </c>
      <c r="C4" s="32">
        <v>91642</v>
      </c>
      <c r="D4" s="32">
        <v>98463.245370085497</v>
      </c>
      <c r="E4" s="32">
        <v>72792.074558974404</v>
      </c>
      <c r="F4" s="32">
        <v>25671.1708111111</v>
      </c>
      <c r="G4" s="32">
        <v>72792.074558974404</v>
      </c>
      <c r="H4" s="32">
        <v>0.26071830879251501</v>
      </c>
    </row>
    <row r="5" spans="1:8" ht="14.25">
      <c r="A5" s="32">
        <v>4</v>
      </c>
      <c r="B5" s="33">
        <v>15</v>
      </c>
      <c r="C5" s="32">
        <v>5220</v>
      </c>
      <c r="D5" s="32">
        <v>42775.848376923102</v>
      </c>
      <c r="E5" s="32">
        <v>34057.3372495726</v>
      </c>
      <c r="F5" s="32">
        <v>8718.5111273504299</v>
      </c>
      <c r="G5" s="32">
        <v>34057.3372495726</v>
      </c>
      <c r="H5" s="32">
        <v>0.203818543831709</v>
      </c>
    </row>
    <row r="6" spans="1:8" ht="14.25">
      <c r="A6" s="32">
        <v>5</v>
      </c>
      <c r="B6" s="33">
        <v>16</v>
      </c>
      <c r="C6" s="32">
        <v>4117</v>
      </c>
      <c r="D6" s="32">
        <v>84024.742688888902</v>
      </c>
      <c r="E6" s="32">
        <v>69413.859158974403</v>
      </c>
      <c r="F6" s="32">
        <v>14610.883529914499</v>
      </c>
      <c r="G6" s="32">
        <v>69413.859158974403</v>
      </c>
      <c r="H6" s="32">
        <v>0.173887869957698</v>
      </c>
    </row>
    <row r="7" spans="1:8" ht="14.25">
      <c r="A7" s="32">
        <v>6</v>
      </c>
      <c r="B7" s="33">
        <v>17</v>
      </c>
      <c r="C7" s="32">
        <v>18185</v>
      </c>
      <c r="D7" s="32">
        <v>234328.22759487201</v>
      </c>
      <c r="E7" s="32">
        <v>176024.127746154</v>
      </c>
      <c r="F7" s="32">
        <v>58304.099848717902</v>
      </c>
      <c r="G7" s="32">
        <v>176024.127746154</v>
      </c>
      <c r="H7" s="32">
        <v>0.24881381320188001</v>
      </c>
    </row>
    <row r="8" spans="1:8" ht="14.25">
      <c r="A8" s="32">
        <v>7</v>
      </c>
      <c r="B8" s="33">
        <v>18</v>
      </c>
      <c r="C8" s="32">
        <v>59181</v>
      </c>
      <c r="D8" s="32">
        <v>145319.95706239299</v>
      </c>
      <c r="E8" s="32">
        <v>121188.669337607</v>
      </c>
      <c r="F8" s="32">
        <v>24131.2877247863</v>
      </c>
      <c r="G8" s="32">
        <v>121188.669337607</v>
      </c>
      <c r="H8" s="32">
        <v>0.166056254162156</v>
      </c>
    </row>
    <row r="9" spans="1:8" ht="14.25">
      <c r="A9" s="32">
        <v>8</v>
      </c>
      <c r="B9" s="33">
        <v>19</v>
      </c>
      <c r="C9" s="32">
        <v>16122</v>
      </c>
      <c r="D9" s="32">
        <v>87401.664971794904</v>
      </c>
      <c r="E9" s="32">
        <v>73005.924751282102</v>
      </c>
      <c r="F9" s="32">
        <v>14395.7402205128</v>
      </c>
      <c r="G9" s="32">
        <v>73005.924751282102</v>
      </c>
      <c r="H9" s="32">
        <v>0.16470784881682099</v>
      </c>
    </row>
    <row r="10" spans="1:8" ht="14.25">
      <c r="A10" s="32">
        <v>9</v>
      </c>
      <c r="B10" s="33">
        <v>21</v>
      </c>
      <c r="C10" s="32">
        <v>145588</v>
      </c>
      <c r="D10" s="32">
        <v>622060.83889999997</v>
      </c>
      <c r="E10" s="32">
        <v>589853.06660000002</v>
      </c>
      <c r="F10" s="32">
        <v>32207.772300000001</v>
      </c>
      <c r="G10" s="32">
        <v>589853.06660000002</v>
      </c>
      <c r="H10" s="32">
        <v>5.1775920112498201E-2</v>
      </c>
    </row>
    <row r="11" spans="1:8" ht="14.25">
      <c r="A11" s="32">
        <v>10</v>
      </c>
      <c r="B11" s="33">
        <v>22</v>
      </c>
      <c r="C11" s="32">
        <v>32628</v>
      </c>
      <c r="D11" s="32">
        <v>533417.96776153799</v>
      </c>
      <c r="E11" s="32">
        <v>485647.44450769201</v>
      </c>
      <c r="F11" s="32">
        <v>47770.523253846201</v>
      </c>
      <c r="G11" s="32">
        <v>485647.44450769201</v>
      </c>
      <c r="H11" s="32">
        <v>8.9555519575601705E-2</v>
      </c>
    </row>
    <row r="12" spans="1:8" ht="14.25">
      <c r="A12" s="32">
        <v>11</v>
      </c>
      <c r="B12" s="33">
        <v>23</v>
      </c>
      <c r="C12" s="32">
        <v>173642.82199999999</v>
      </c>
      <c r="D12" s="32">
        <v>1358854.9197811999</v>
      </c>
      <c r="E12" s="32">
        <v>1172805.2963068399</v>
      </c>
      <c r="F12" s="32">
        <v>186049.62347435899</v>
      </c>
      <c r="G12" s="32">
        <v>1172805.2963068399</v>
      </c>
      <c r="H12" s="32">
        <v>0.13691647339681901</v>
      </c>
    </row>
    <row r="13" spans="1:8" ht="14.25">
      <c r="A13" s="32">
        <v>12</v>
      </c>
      <c r="B13" s="33">
        <v>24</v>
      </c>
      <c r="C13" s="32">
        <v>21680</v>
      </c>
      <c r="D13" s="32">
        <v>520212.47117265</v>
      </c>
      <c r="E13" s="32">
        <v>462174.93555812002</v>
      </c>
      <c r="F13" s="32">
        <v>58037.535614529901</v>
      </c>
      <c r="G13" s="32">
        <v>462174.93555812002</v>
      </c>
      <c r="H13" s="32">
        <v>0.11156506010650501</v>
      </c>
    </row>
    <row r="14" spans="1:8" ht="14.25">
      <c r="A14" s="32">
        <v>13</v>
      </c>
      <c r="B14" s="33">
        <v>25</v>
      </c>
      <c r="C14" s="32">
        <v>66742</v>
      </c>
      <c r="D14" s="32">
        <v>760976.80859999999</v>
      </c>
      <c r="E14" s="32">
        <v>716319.2746</v>
      </c>
      <c r="F14" s="32">
        <v>44657.534</v>
      </c>
      <c r="G14" s="32">
        <v>716319.2746</v>
      </c>
      <c r="H14" s="32">
        <v>5.8684487484130098E-2</v>
      </c>
    </row>
    <row r="15" spans="1:8" ht="14.25">
      <c r="A15" s="32">
        <v>14</v>
      </c>
      <c r="B15" s="33">
        <v>26</v>
      </c>
      <c r="C15" s="32">
        <v>96844</v>
      </c>
      <c r="D15" s="32">
        <v>315867.70220117999</v>
      </c>
      <c r="E15" s="32">
        <v>273386.10590088501</v>
      </c>
      <c r="F15" s="32">
        <v>42481.596300295001</v>
      </c>
      <c r="G15" s="32">
        <v>273386.10590088501</v>
      </c>
      <c r="H15" s="32">
        <v>0.13449173816839899</v>
      </c>
    </row>
    <row r="16" spans="1:8" ht="14.25">
      <c r="A16" s="32">
        <v>15</v>
      </c>
      <c r="B16" s="33">
        <v>27</v>
      </c>
      <c r="C16" s="32">
        <v>141986.49100000001</v>
      </c>
      <c r="D16" s="32">
        <v>940218.34946666704</v>
      </c>
      <c r="E16" s="32">
        <v>805669.33530000004</v>
      </c>
      <c r="F16" s="32">
        <v>134549.01416666701</v>
      </c>
      <c r="G16" s="32">
        <v>805669.33530000004</v>
      </c>
      <c r="H16" s="32">
        <v>0.14310400796047901</v>
      </c>
    </row>
    <row r="17" spans="1:8" ht="14.25">
      <c r="A17" s="32">
        <v>16</v>
      </c>
      <c r="B17" s="33">
        <v>29</v>
      </c>
      <c r="C17" s="32">
        <v>157331</v>
      </c>
      <c r="D17" s="32">
        <v>1962830.96480342</v>
      </c>
      <c r="E17" s="32">
        <v>1797166.6592256399</v>
      </c>
      <c r="F17" s="32">
        <v>165664.305577778</v>
      </c>
      <c r="G17" s="32">
        <v>1797166.6592256399</v>
      </c>
      <c r="H17" s="32">
        <v>8.4400699065988793E-2</v>
      </c>
    </row>
    <row r="18" spans="1:8" ht="14.25">
      <c r="A18" s="32">
        <v>17</v>
      </c>
      <c r="B18" s="33">
        <v>31</v>
      </c>
      <c r="C18" s="32">
        <v>35728.396999999997</v>
      </c>
      <c r="D18" s="32">
        <v>204666.885351857</v>
      </c>
      <c r="E18" s="32">
        <v>173310.89622756399</v>
      </c>
      <c r="F18" s="32">
        <v>31355.989124292701</v>
      </c>
      <c r="G18" s="32">
        <v>173310.89622756399</v>
      </c>
      <c r="H18" s="32">
        <v>0.153204994889068</v>
      </c>
    </row>
    <row r="19" spans="1:8" ht="14.25">
      <c r="A19" s="32">
        <v>18</v>
      </c>
      <c r="B19" s="33">
        <v>32</v>
      </c>
      <c r="C19" s="32">
        <v>12193.442999999999</v>
      </c>
      <c r="D19" s="32">
        <v>164633.27502638201</v>
      </c>
      <c r="E19" s="32">
        <v>148875.14311669901</v>
      </c>
      <c r="F19" s="32">
        <v>15758.1319096835</v>
      </c>
      <c r="G19" s="32">
        <v>148875.14311669901</v>
      </c>
      <c r="H19" s="32">
        <v>9.5716567061903499E-2</v>
      </c>
    </row>
    <row r="20" spans="1:8" ht="14.25">
      <c r="A20" s="32">
        <v>19</v>
      </c>
      <c r="B20" s="33">
        <v>33</v>
      </c>
      <c r="C20" s="32">
        <v>36075.673999999999</v>
      </c>
      <c r="D20" s="32">
        <v>450084.40695895901</v>
      </c>
      <c r="E20" s="32">
        <v>344818.81565804902</v>
      </c>
      <c r="F20" s="32">
        <v>105265.59130091099</v>
      </c>
      <c r="G20" s="32">
        <v>344818.81565804902</v>
      </c>
      <c r="H20" s="32">
        <v>0.23387966717653699</v>
      </c>
    </row>
    <row r="21" spans="1:8" ht="14.25">
      <c r="A21" s="32">
        <v>20</v>
      </c>
      <c r="B21" s="33">
        <v>34</v>
      </c>
      <c r="C21" s="32">
        <v>41970.000999999997</v>
      </c>
      <c r="D21" s="32">
        <v>220575.14671927199</v>
      </c>
      <c r="E21" s="32">
        <v>153495.15409208799</v>
      </c>
      <c r="F21" s="32">
        <v>67079.992627184401</v>
      </c>
      <c r="G21" s="32">
        <v>153495.15409208799</v>
      </c>
      <c r="H21" s="32">
        <v>0.30411401114268599</v>
      </c>
    </row>
    <row r="22" spans="1:8" ht="14.25">
      <c r="A22" s="32">
        <v>21</v>
      </c>
      <c r="B22" s="33">
        <v>35</v>
      </c>
      <c r="C22" s="32">
        <v>31713.063999999998</v>
      </c>
      <c r="D22" s="32">
        <v>675353.33528053097</v>
      </c>
      <c r="E22" s="32">
        <v>605087.26867888798</v>
      </c>
      <c r="F22" s="32">
        <v>70266.066601643004</v>
      </c>
      <c r="G22" s="32">
        <v>605087.26867888798</v>
      </c>
      <c r="H22" s="32">
        <v>0.10404341391525899</v>
      </c>
    </row>
    <row r="23" spans="1:8" ht="14.25">
      <c r="A23" s="32">
        <v>22</v>
      </c>
      <c r="B23" s="33">
        <v>36</v>
      </c>
      <c r="C23" s="32">
        <v>94278.767000000007</v>
      </c>
      <c r="D23" s="32">
        <v>560436.70647699095</v>
      </c>
      <c r="E23" s="32">
        <v>456933.143562874</v>
      </c>
      <c r="F23" s="32">
        <v>103503.56291411701</v>
      </c>
      <c r="G23" s="32">
        <v>456933.143562874</v>
      </c>
      <c r="H23" s="32">
        <v>0.184683768421879</v>
      </c>
    </row>
    <row r="24" spans="1:8" ht="14.25">
      <c r="A24" s="32">
        <v>23</v>
      </c>
      <c r="B24" s="33">
        <v>37</v>
      </c>
      <c r="C24" s="32">
        <v>96161.324999999997</v>
      </c>
      <c r="D24" s="32">
        <v>973211.41162920406</v>
      </c>
      <c r="E24" s="32">
        <v>825467.074511035</v>
      </c>
      <c r="F24" s="32">
        <v>147744.337118169</v>
      </c>
      <c r="G24" s="32">
        <v>825467.074511035</v>
      </c>
      <c r="H24" s="32">
        <v>0.15181114334740201</v>
      </c>
    </row>
    <row r="25" spans="1:8" ht="14.25">
      <c r="A25" s="32">
        <v>24</v>
      </c>
      <c r="B25" s="33">
        <v>38</v>
      </c>
      <c r="C25" s="32">
        <v>131007.462</v>
      </c>
      <c r="D25" s="32">
        <v>595344.44523008796</v>
      </c>
      <c r="E25" s="32">
        <v>548822.49370708002</v>
      </c>
      <c r="F25" s="32">
        <v>46521.9515230088</v>
      </c>
      <c r="G25" s="32">
        <v>548822.49370708002</v>
      </c>
      <c r="H25" s="32">
        <v>7.8142916921025499E-2</v>
      </c>
    </row>
    <row r="26" spans="1:8" ht="14.25">
      <c r="A26" s="32">
        <v>25</v>
      </c>
      <c r="B26" s="33">
        <v>39</v>
      </c>
      <c r="C26" s="32">
        <v>92103.07</v>
      </c>
      <c r="D26" s="32">
        <v>128506.746680788</v>
      </c>
      <c r="E26" s="32">
        <v>89775.467540238606</v>
      </c>
      <c r="F26" s="32">
        <v>38731.279140549603</v>
      </c>
      <c r="G26" s="32">
        <v>89775.467540238606</v>
      </c>
      <c r="H26" s="32">
        <v>0.301394908368184</v>
      </c>
    </row>
    <row r="27" spans="1:8" ht="14.25">
      <c r="A27" s="32">
        <v>26</v>
      </c>
      <c r="B27" s="33">
        <v>40</v>
      </c>
      <c r="C27" s="32">
        <v>8</v>
      </c>
      <c r="D27" s="32">
        <v>32.051400000000001</v>
      </c>
      <c r="E27" s="32">
        <v>26.8093</v>
      </c>
      <c r="F27" s="32">
        <v>5.2420999999999998</v>
      </c>
      <c r="G27" s="32">
        <v>26.8093</v>
      </c>
      <c r="H27" s="32">
        <v>0.16355291812526099</v>
      </c>
    </row>
    <row r="28" spans="1:8" ht="14.25">
      <c r="A28" s="32">
        <v>27</v>
      </c>
      <c r="B28" s="33">
        <v>42</v>
      </c>
      <c r="C28" s="32">
        <v>5625.22</v>
      </c>
      <c r="D28" s="32">
        <v>80466.170899999997</v>
      </c>
      <c r="E28" s="32">
        <v>72119.465599999996</v>
      </c>
      <c r="F28" s="32">
        <v>8346.7052999999996</v>
      </c>
      <c r="G28" s="32">
        <v>72119.465599999996</v>
      </c>
      <c r="H28" s="32">
        <v>0.103729371071639</v>
      </c>
    </row>
    <row r="29" spans="1:8" ht="14.25">
      <c r="A29" s="32">
        <v>28</v>
      </c>
      <c r="B29" s="33">
        <v>75</v>
      </c>
      <c r="C29" s="32">
        <v>301</v>
      </c>
      <c r="D29" s="32">
        <v>166297.86324786299</v>
      </c>
      <c r="E29" s="32">
        <v>157497.26709401701</v>
      </c>
      <c r="F29" s="32">
        <v>8800.5961538461506</v>
      </c>
      <c r="G29" s="32">
        <v>157497.26709401701</v>
      </c>
      <c r="H29" s="32">
        <v>5.2920680891305603E-2</v>
      </c>
    </row>
    <row r="30" spans="1:8" ht="14.25">
      <c r="A30" s="32">
        <v>29</v>
      </c>
      <c r="B30" s="33">
        <v>76</v>
      </c>
      <c r="C30" s="32">
        <v>1968</v>
      </c>
      <c r="D30" s="32">
        <v>320822.48441965802</v>
      </c>
      <c r="E30" s="32">
        <v>300189.11288632499</v>
      </c>
      <c r="F30" s="32">
        <v>20633.371533333298</v>
      </c>
      <c r="G30" s="32">
        <v>300189.11288632499</v>
      </c>
      <c r="H30" s="32">
        <v>6.4313982140801099E-2</v>
      </c>
    </row>
    <row r="31" spans="1:8" ht="14.25">
      <c r="A31" s="32">
        <v>30</v>
      </c>
      <c r="B31" s="33">
        <v>99</v>
      </c>
      <c r="C31" s="32">
        <v>32</v>
      </c>
      <c r="D31" s="32">
        <v>66247.039104455005</v>
      </c>
      <c r="E31" s="32">
        <v>60925.541638302697</v>
      </c>
      <c r="F31" s="32">
        <v>5321.4974661523302</v>
      </c>
      <c r="G31" s="32">
        <v>60925.541638302697</v>
      </c>
      <c r="H31" s="32">
        <v>8.0328080138972899E-2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2014-03-26T00:32:13Z</dcterms:modified>
</cp:coreProperties>
</file>