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<sst xmlns="http://schemas.openxmlformats.org/spreadsheetml/2006/main" count="114" uniqueCount="71">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</sst>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15305231.3607</v>
      </c>
      <c r="F3" s="25">
        <f>RA!I7</f>
        <v>1891613.6174999999</v>
      </c>
      <c r="G3" s="16">
        <f>E3-F3</f>
        <v>13413617.7432</v>
      </c>
      <c r="H3" s="27">
        <f>RA!J7</f>
        <v>12.359261829632899</v>
      </c>
      <c r="I3" s="20">
        <f>SUM(I4:I39)</f>
        <v>15305234.918834871</v>
      </c>
      <c r="J3" s="21">
        <f>SUM(J4:J39)</f>
        <v>13413617.2777314</v>
      </c>
      <c r="K3" s="22">
        <f>E3-I3</f>
        <v>-3.5581348706036806</v>
      </c>
      <c r="L3" s="22">
        <f>G3-J3</f>
        <v>0.46546860039234161</v>
      </c>
    </row>
    <row r="4" spans="1:12">
      <c r="A4" s="59">
        <f>RA!A8</f>
        <v>41729</v>
      </c>
      <c r="B4" s="12">
        <v>12</v>
      </c>
      <c r="C4" s="56" t="s">
        <v>6</v>
      </c>
      <c r="D4" s="56"/>
      <c r="E4" s="15">
        <f>VLOOKUP(C4,RA!B8:D39,3,0)</f>
        <v>525480.83189999999</v>
      </c>
      <c r="F4" s="25">
        <f>VLOOKUP(C4,RA!B8:I43,8,0)</f>
        <v>137144.01550000001</v>
      </c>
      <c r="G4" s="16">
        <f t="shared" ref="G4:G39" si="0">E4-F4</f>
        <v>388336.81640000001</v>
      </c>
      <c r="H4" s="27">
        <f>RA!J8</f>
        <v>26.098766534285101</v>
      </c>
      <c r="I4" s="20">
        <f>VLOOKUP(B4,RMS!B:D,3,FALSE)</f>
        <v>525481.23251538503</v>
      </c>
      <c r="J4" s="21">
        <f>VLOOKUP(B4,RMS!B:E,4,FALSE)</f>
        <v>388336.81834700902</v>
      </c>
      <c r="K4" s="22">
        <f t="shared" ref="K4:K39" si="1">E4-I4</f>
        <v>-0.4006153850350529</v>
      </c>
      <c r="L4" s="22">
        <f t="shared" ref="L4:L39" si="2">G4-J4</f>
        <v>-1.9470090046525002E-3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77420.502699999997</v>
      </c>
      <c r="F5" s="25">
        <f>VLOOKUP(C5,RA!B9:I44,8,0)</f>
        <v>18551.013900000002</v>
      </c>
      <c r="G5" s="16">
        <f t="shared" si="0"/>
        <v>58869.488799999992</v>
      </c>
      <c r="H5" s="27">
        <f>RA!J9</f>
        <v>23.961371023234101</v>
      </c>
      <c r="I5" s="20">
        <f>VLOOKUP(B5,RMS!B:D,3,FALSE)</f>
        <v>77420.519408259599</v>
      </c>
      <c r="J5" s="21">
        <f>VLOOKUP(B5,RMS!B:E,4,FALSE)</f>
        <v>58869.486835988202</v>
      </c>
      <c r="K5" s="22">
        <f t="shared" si="1"/>
        <v>-1.6708259601728059E-2</v>
      </c>
      <c r="L5" s="22">
        <f t="shared" si="2"/>
        <v>1.9640117898234166E-3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108344.27959999999</v>
      </c>
      <c r="F6" s="25">
        <f>VLOOKUP(C6,RA!B10:I45,8,0)</f>
        <v>32360.3128</v>
      </c>
      <c r="G6" s="16">
        <f t="shared" si="0"/>
        <v>75983.966799999995</v>
      </c>
      <c r="H6" s="27">
        <f>RA!J10</f>
        <v>29.8680400289449</v>
      </c>
      <c r="I6" s="20">
        <f>VLOOKUP(B6,RMS!B:D,3,FALSE)</f>
        <v>108346.226675214</v>
      </c>
      <c r="J6" s="21">
        <f>VLOOKUP(B6,RMS!B:E,4,FALSE)</f>
        <v>75983.967352136795</v>
      </c>
      <c r="K6" s="22">
        <f t="shared" si="1"/>
        <v>-1.9470752140041441</v>
      </c>
      <c r="L6" s="22">
        <f t="shared" si="2"/>
        <v>-5.5213680025190115E-4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40937.593699999998</v>
      </c>
      <c r="F7" s="25">
        <f>VLOOKUP(C7,RA!B11:I46,8,0)</f>
        <v>10975.8742</v>
      </c>
      <c r="G7" s="16">
        <f t="shared" si="0"/>
        <v>29961.719499999999</v>
      </c>
      <c r="H7" s="27">
        <f>RA!J11</f>
        <v>26.811234388698299</v>
      </c>
      <c r="I7" s="20">
        <f>VLOOKUP(B7,RMS!B:D,3,FALSE)</f>
        <v>40937.613557265002</v>
      </c>
      <c r="J7" s="21">
        <f>VLOOKUP(B7,RMS!B:E,4,FALSE)</f>
        <v>29961.7194692308</v>
      </c>
      <c r="K7" s="22">
        <f t="shared" si="1"/>
        <v>-1.9857265004247893E-2</v>
      </c>
      <c r="L7" s="22">
        <f t="shared" si="2"/>
        <v>3.0769198929192498E-5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91856.268599999996</v>
      </c>
      <c r="F8" s="25">
        <f>VLOOKUP(C8,RA!B12:I47,8,0)</f>
        <v>23758.8308</v>
      </c>
      <c r="G8" s="16">
        <f t="shared" si="0"/>
        <v>68097.4378</v>
      </c>
      <c r="H8" s="27">
        <f>RA!J12</f>
        <v>25.865225272170498</v>
      </c>
      <c r="I8" s="20">
        <f>VLOOKUP(B8,RMS!B:D,3,FALSE)</f>
        <v>91856.266510256406</v>
      </c>
      <c r="J8" s="21">
        <f>VLOOKUP(B8,RMS!B:E,4,FALSE)</f>
        <v>68097.437612820504</v>
      </c>
      <c r="K8" s="22">
        <f t="shared" si="1"/>
        <v>2.0897435897495598E-3</v>
      </c>
      <c r="L8" s="22">
        <f t="shared" si="2"/>
        <v>1.8717949569690973E-4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233294.19440000001</v>
      </c>
      <c r="F9" s="25">
        <f>VLOOKUP(C9,RA!B13:I48,8,0)</f>
        <v>66030.269700000004</v>
      </c>
      <c r="G9" s="16">
        <f t="shared" si="0"/>
        <v>167263.9247</v>
      </c>
      <c r="H9" s="27">
        <f>RA!J13</f>
        <v>28.303434583882598</v>
      </c>
      <c r="I9" s="20">
        <f>VLOOKUP(B9,RMS!B:D,3,FALSE)</f>
        <v>233294.368115385</v>
      </c>
      <c r="J9" s="21">
        <f>VLOOKUP(B9,RMS!B:E,4,FALSE)</f>
        <v>167263.924592308</v>
      </c>
      <c r="K9" s="22">
        <f t="shared" si="1"/>
        <v>-0.17371538499719463</v>
      </c>
      <c r="L9" s="22">
        <f t="shared" si="2"/>
        <v>1.0769200162030756E-4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134117.89079999999</v>
      </c>
      <c r="F10" s="25">
        <f>VLOOKUP(C10,RA!B14:I49,8,0)</f>
        <v>28360.443200000002</v>
      </c>
      <c r="G10" s="16">
        <f t="shared" si="0"/>
        <v>105757.44759999998</v>
      </c>
      <c r="H10" s="27">
        <f>RA!J14</f>
        <v>21.145906061326201</v>
      </c>
      <c r="I10" s="20">
        <f>VLOOKUP(B10,RMS!B:D,3,FALSE)</f>
        <v>134117.88421367499</v>
      </c>
      <c r="J10" s="21">
        <f>VLOOKUP(B10,RMS!B:E,4,FALSE)</f>
        <v>105757.445528205</v>
      </c>
      <c r="K10" s="22">
        <f t="shared" si="1"/>
        <v>6.5863250056281686E-3</v>
      </c>
      <c r="L10" s="22">
        <f t="shared" si="2"/>
        <v>2.0717949810205027E-3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112513.2932</v>
      </c>
      <c r="F11" s="25">
        <f>VLOOKUP(C11,RA!B15:I50,8,0)</f>
        <v>22152.8593</v>
      </c>
      <c r="G11" s="16">
        <f t="shared" si="0"/>
        <v>90360.433900000004</v>
      </c>
      <c r="H11" s="27">
        <f>RA!J15</f>
        <v>19.689103989358699</v>
      </c>
      <c r="I11" s="20">
        <f>VLOOKUP(B11,RMS!B:D,3,FALSE)</f>
        <v>112513.383341026</v>
      </c>
      <c r="J11" s="21">
        <f>VLOOKUP(B11,RMS!B:E,4,FALSE)</f>
        <v>90360.434843589697</v>
      </c>
      <c r="K11" s="22">
        <f t="shared" si="1"/>
        <v>-9.0141025997581892E-2</v>
      </c>
      <c r="L11" s="22">
        <f t="shared" si="2"/>
        <v>-9.4358969363383949E-4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761617.78590000002</v>
      </c>
      <c r="F12" s="25">
        <f>VLOOKUP(C12,RA!B16:I51,8,0)</f>
        <v>34649.340100000001</v>
      </c>
      <c r="G12" s="16">
        <f t="shared" si="0"/>
        <v>726968.44579999999</v>
      </c>
      <c r="H12" s="27">
        <f>RA!J16</f>
        <v>4.5494394618233702</v>
      </c>
      <c r="I12" s="20">
        <f>VLOOKUP(B12,RMS!B:D,3,FALSE)</f>
        <v>761617.77379999997</v>
      </c>
      <c r="J12" s="21">
        <f>VLOOKUP(B12,RMS!B:E,4,FALSE)</f>
        <v>726968.44579999999</v>
      </c>
      <c r="K12" s="22">
        <f t="shared" si="1"/>
        <v>1.2100000050850213E-2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663668.46349999995</v>
      </c>
      <c r="F13" s="25">
        <f>VLOOKUP(C13,RA!B17:I52,8,0)</f>
        <v>60853.3197</v>
      </c>
      <c r="G13" s="16">
        <f t="shared" si="0"/>
        <v>602815.14379999996</v>
      </c>
      <c r="H13" s="27">
        <f>RA!J17</f>
        <v>9.1692347982118605</v>
      </c>
      <c r="I13" s="20">
        <f>VLOOKUP(B13,RMS!B:D,3,FALSE)</f>
        <v>663668.53274017095</v>
      </c>
      <c r="J13" s="21">
        <f>VLOOKUP(B13,RMS!B:E,4,FALSE)</f>
        <v>602815.14416581194</v>
      </c>
      <c r="K13" s="22">
        <f t="shared" si="1"/>
        <v>-6.9240170996636152E-2</v>
      </c>
      <c r="L13" s="22">
        <f t="shared" si="2"/>
        <v>-3.6581198219209909E-4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2465307.2631000001</v>
      </c>
      <c r="F14" s="25">
        <f>VLOOKUP(C14,RA!B18:I53,8,0)</f>
        <v>252475.66450000001</v>
      </c>
      <c r="G14" s="16">
        <f t="shared" si="0"/>
        <v>2212831.5986000001</v>
      </c>
      <c r="H14" s="27">
        <f>RA!J18</f>
        <v>10.241143904412301</v>
      </c>
      <c r="I14" s="20">
        <f>VLOOKUP(B14,RMS!B:D,3,FALSE)</f>
        <v>2465307.4803812001</v>
      </c>
      <c r="J14" s="21">
        <f>VLOOKUP(B14,RMS!B:E,4,FALSE)</f>
        <v>2212831.2287136801</v>
      </c>
      <c r="K14" s="22">
        <f t="shared" si="1"/>
        <v>-0.21728119999170303</v>
      </c>
      <c r="L14" s="22">
        <f t="shared" si="2"/>
        <v>0.36988632008433342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597199.89110000001</v>
      </c>
      <c r="F15" s="25">
        <f>VLOOKUP(C15,RA!B19:I54,8,0)</f>
        <v>72088.822499999995</v>
      </c>
      <c r="G15" s="16">
        <f t="shared" si="0"/>
        <v>525111.0686</v>
      </c>
      <c r="H15" s="27">
        <f>RA!J19</f>
        <v>12.0711379178616</v>
      </c>
      <c r="I15" s="20">
        <f>VLOOKUP(B15,RMS!B:D,3,FALSE)</f>
        <v>597199.94682820502</v>
      </c>
      <c r="J15" s="21">
        <f>VLOOKUP(B15,RMS!B:E,4,FALSE)</f>
        <v>525111.06855299103</v>
      </c>
      <c r="K15" s="22">
        <f t="shared" si="1"/>
        <v>-5.5728205014020205E-2</v>
      </c>
      <c r="L15" s="22">
        <f t="shared" si="2"/>
        <v>4.7008972615003586E-5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826626.4939</v>
      </c>
      <c r="F16" s="25">
        <f>VLOOKUP(C16,RA!B20:I55,8,0)</f>
        <v>69638.598299999998</v>
      </c>
      <c r="G16" s="16">
        <f t="shared" si="0"/>
        <v>756987.89560000005</v>
      </c>
      <c r="H16" s="27">
        <f>RA!J20</f>
        <v>8.4244333824152093</v>
      </c>
      <c r="I16" s="20">
        <f>VLOOKUP(B16,RMS!B:D,3,FALSE)</f>
        <v>826626.58429999999</v>
      </c>
      <c r="J16" s="21">
        <f>VLOOKUP(B16,RMS!B:E,4,FALSE)</f>
        <v>756987.89560000005</v>
      </c>
      <c r="K16" s="22">
        <f t="shared" si="1"/>
        <v>-9.039999998640269E-2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322331.75290000002</v>
      </c>
      <c r="F17" s="25">
        <f>VLOOKUP(C17,RA!B21:I56,8,0)</f>
        <v>43272.312899999997</v>
      </c>
      <c r="G17" s="16">
        <f t="shared" si="0"/>
        <v>279059.44</v>
      </c>
      <c r="H17" s="27">
        <f>RA!J21</f>
        <v>13.424775099158399</v>
      </c>
      <c r="I17" s="20">
        <f>VLOOKUP(B17,RMS!B:D,3,FALSE)</f>
        <v>322331.65784340102</v>
      </c>
      <c r="J17" s="21">
        <f>VLOOKUP(B17,RMS!B:E,4,FALSE)</f>
        <v>279059.43988254998</v>
      </c>
      <c r="K17" s="22">
        <f t="shared" si="1"/>
        <v>9.5056599006056786E-2</v>
      </c>
      <c r="L17" s="22">
        <f t="shared" si="2"/>
        <v>1.1745002120733261E-4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1003529.1392</v>
      </c>
      <c r="F18" s="25">
        <f>VLOOKUP(C18,RA!B22:I57,8,0)</f>
        <v>146115.29670000001</v>
      </c>
      <c r="G18" s="16">
        <f t="shared" si="0"/>
        <v>857413.84250000003</v>
      </c>
      <c r="H18" s="27">
        <f>RA!J22</f>
        <v>14.560144891904301</v>
      </c>
      <c r="I18" s="20">
        <f>VLOOKUP(B18,RMS!B:D,3,FALSE)</f>
        <v>1003529.17466667</v>
      </c>
      <c r="J18" s="21">
        <f>VLOOKUP(B18,RMS!B:E,4,FALSE)</f>
        <v>857413.84169999999</v>
      </c>
      <c r="K18" s="22">
        <f t="shared" si="1"/>
        <v>-3.546667005866766E-2</v>
      </c>
      <c r="L18" s="22">
        <f t="shared" si="2"/>
        <v>8.0000003799796104E-4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2227893.9903000002</v>
      </c>
      <c r="F19" s="25">
        <f>VLOOKUP(C19,RA!B23:I58,8,0)</f>
        <v>159534.44570000001</v>
      </c>
      <c r="G19" s="16">
        <f t="shared" si="0"/>
        <v>2068359.5446000001</v>
      </c>
      <c r="H19" s="27">
        <f>RA!J23</f>
        <v>7.1607736451821804</v>
      </c>
      <c r="I19" s="20">
        <f>VLOOKUP(B19,RMS!B:D,3,FALSE)</f>
        <v>2227894.8182957298</v>
      </c>
      <c r="J19" s="21">
        <f>VLOOKUP(B19,RMS!B:E,4,FALSE)</f>
        <v>2068359.5763880301</v>
      </c>
      <c r="K19" s="22">
        <f t="shared" si="1"/>
        <v>-0.82799572963267565</v>
      </c>
      <c r="L19" s="22">
        <f t="shared" si="2"/>
        <v>-3.1788029940798879E-2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217602.32759999999</v>
      </c>
      <c r="F20" s="25">
        <f>VLOOKUP(C20,RA!B24:I59,8,0)</f>
        <v>31299.939900000001</v>
      </c>
      <c r="G20" s="16">
        <f t="shared" si="0"/>
        <v>186302.38769999999</v>
      </c>
      <c r="H20" s="27">
        <f>RA!J24</f>
        <v>14.384009695675701</v>
      </c>
      <c r="I20" s="20">
        <f>VLOOKUP(B20,RMS!B:D,3,FALSE)</f>
        <v>217602.31709522</v>
      </c>
      <c r="J20" s="21">
        <f>VLOOKUP(B20,RMS!B:E,4,FALSE)</f>
        <v>186302.385512143</v>
      </c>
      <c r="K20" s="22">
        <f t="shared" si="1"/>
        <v>1.0504779987968504E-2</v>
      </c>
      <c r="L20" s="22">
        <f t="shared" si="2"/>
        <v>2.187856996897608E-3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195223.18979999999</v>
      </c>
      <c r="F21" s="25">
        <f>VLOOKUP(C21,RA!B25:I60,8,0)</f>
        <v>20141.919900000001</v>
      </c>
      <c r="G21" s="16">
        <f t="shared" si="0"/>
        <v>175081.26989999998</v>
      </c>
      <c r="H21" s="27">
        <f>RA!J25</f>
        <v>10.3173807991944</v>
      </c>
      <c r="I21" s="20">
        <f>VLOOKUP(B21,RMS!B:D,3,FALSE)</f>
        <v>195223.19104209999</v>
      </c>
      <c r="J21" s="21">
        <f>VLOOKUP(B21,RMS!B:E,4,FALSE)</f>
        <v>175081.26662561399</v>
      </c>
      <c r="K21" s="22">
        <f t="shared" si="1"/>
        <v>-1.2420999992173165E-3</v>
      </c>
      <c r="L21" s="22">
        <f t="shared" si="2"/>
        <v>3.2743859919719398E-3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517672.11180000001</v>
      </c>
      <c r="F22" s="25">
        <f>VLOOKUP(C22,RA!B26:I61,8,0)</f>
        <v>110976.8559</v>
      </c>
      <c r="G22" s="16">
        <f t="shared" si="0"/>
        <v>406695.25589999999</v>
      </c>
      <c r="H22" s="27">
        <f>RA!J26</f>
        <v>21.437673262737999</v>
      </c>
      <c r="I22" s="20">
        <f>VLOOKUP(B22,RMS!B:D,3,FALSE)</f>
        <v>517672.082315301</v>
      </c>
      <c r="J22" s="21">
        <f>VLOOKUP(B22,RMS!B:E,4,FALSE)</f>
        <v>406695.26652786601</v>
      </c>
      <c r="K22" s="22">
        <f t="shared" si="1"/>
        <v>2.9484699014574289E-2</v>
      </c>
      <c r="L22" s="22">
        <f t="shared" si="2"/>
        <v>-1.0627866024151444E-2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251730.72579999999</v>
      </c>
      <c r="F23" s="25">
        <f>VLOOKUP(C23,RA!B27:I62,8,0)</f>
        <v>81189.887900000002</v>
      </c>
      <c r="G23" s="16">
        <f t="shared" si="0"/>
        <v>170540.83789999998</v>
      </c>
      <c r="H23" s="27">
        <f>RA!J27</f>
        <v>32.2526730266949</v>
      </c>
      <c r="I23" s="20">
        <f>VLOOKUP(B23,RMS!B:D,3,FALSE)</f>
        <v>251730.75375332401</v>
      </c>
      <c r="J23" s="21">
        <f>VLOOKUP(B23,RMS!B:E,4,FALSE)</f>
        <v>170540.84156449899</v>
      </c>
      <c r="K23" s="22">
        <f t="shared" si="1"/>
        <v>-2.7953324024565518E-2</v>
      </c>
      <c r="L23" s="22">
        <f t="shared" si="2"/>
        <v>-3.664499003207311E-3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705867.14009999996</v>
      </c>
      <c r="F24" s="25">
        <f>VLOOKUP(C24,RA!B28:I63,8,0)</f>
        <v>59566.437899999997</v>
      </c>
      <c r="G24" s="16">
        <f t="shared" si="0"/>
        <v>646300.70219999994</v>
      </c>
      <c r="H24" s="27">
        <f>RA!J28</f>
        <v>8.4387605706594098</v>
      </c>
      <c r="I24" s="20">
        <f>VLOOKUP(B24,RMS!B:D,3,FALSE)</f>
        <v>705867.14011592895</v>
      </c>
      <c r="J24" s="21">
        <f>VLOOKUP(B24,RMS!B:E,4,FALSE)</f>
        <v>646300.68169505103</v>
      </c>
      <c r="K24" s="22">
        <f t="shared" si="1"/>
        <v>-1.5928992070257664E-5</v>
      </c>
      <c r="L24" s="22">
        <f t="shared" si="2"/>
        <v>2.0504948915913701E-2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632418.8639</v>
      </c>
      <c r="F25" s="25">
        <f>VLOOKUP(C25,RA!B29:I64,8,0)</f>
        <v>96666.003599999996</v>
      </c>
      <c r="G25" s="16">
        <f t="shared" si="0"/>
        <v>535752.86030000006</v>
      </c>
      <c r="H25" s="27">
        <f>RA!J29</f>
        <v>15.2851233759664</v>
      </c>
      <c r="I25" s="20">
        <f>VLOOKUP(B25,RMS!B:D,3,FALSE)</f>
        <v>632418.86354070797</v>
      </c>
      <c r="J25" s="21">
        <f>VLOOKUP(B25,RMS!B:E,4,FALSE)</f>
        <v>535752.85198860802</v>
      </c>
      <c r="K25" s="22">
        <f t="shared" si="1"/>
        <v>3.5929202567785978E-4</v>
      </c>
      <c r="L25" s="22">
        <f t="shared" si="2"/>
        <v>8.3113920409232378E-3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956492.60279999999</v>
      </c>
      <c r="F26" s="25">
        <f>VLOOKUP(C26,RA!B30:I65,8,0)</f>
        <v>166209.9884</v>
      </c>
      <c r="G26" s="16">
        <f t="shared" si="0"/>
        <v>790282.61439999996</v>
      </c>
      <c r="H26" s="27">
        <f>RA!J30</f>
        <v>17.3770281038707</v>
      </c>
      <c r="I26" s="20">
        <f>VLOOKUP(B26,RMS!B:D,3,FALSE)</f>
        <v>956492.57739203505</v>
      </c>
      <c r="J26" s="21">
        <f>VLOOKUP(B26,RMS!B:E,4,FALSE)</f>
        <v>790282.60603921802</v>
      </c>
      <c r="K26" s="22">
        <f t="shared" si="1"/>
        <v>2.54079649457708E-2</v>
      </c>
      <c r="L26" s="22">
        <f t="shared" si="2"/>
        <v>8.3607819397002459E-3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794000.8027</v>
      </c>
      <c r="F27" s="25">
        <f>VLOOKUP(C27,RA!B31:I66,8,0)</f>
        <v>55850.2857</v>
      </c>
      <c r="G27" s="16">
        <f t="shared" si="0"/>
        <v>738150.51699999999</v>
      </c>
      <c r="H27" s="27">
        <f>RA!J31</f>
        <v>7.0340339090440596</v>
      </c>
      <c r="I27" s="20">
        <f>VLOOKUP(B27,RMS!B:D,3,FALSE)</f>
        <v>794000.81243274303</v>
      </c>
      <c r="J27" s="21">
        <f>VLOOKUP(B27,RMS!B:E,4,FALSE)</f>
        <v>738150.43381946895</v>
      </c>
      <c r="K27" s="22">
        <f t="shared" si="1"/>
        <v>-9.732743026688695E-3</v>
      </c>
      <c r="L27" s="22">
        <f t="shared" si="2"/>
        <v>8.3180531044490635E-2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135669.72070000001</v>
      </c>
      <c r="F28" s="25">
        <f>VLOOKUP(C28,RA!B32:I67,8,0)</f>
        <v>43273.513599999998</v>
      </c>
      <c r="G28" s="16">
        <f t="shared" si="0"/>
        <v>92396.2071</v>
      </c>
      <c r="H28" s="27">
        <f>RA!J32</f>
        <v>31.896220746034199</v>
      </c>
      <c r="I28" s="20">
        <f>VLOOKUP(B28,RMS!B:D,3,FALSE)</f>
        <v>135669.48582319001</v>
      </c>
      <c r="J28" s="21">
        <f>VLOOKUP(B28,RMS!B:E,4,FALSE)</f>
        <v>92396.190330134705</v>
      </c>
      <c r="K28" s="22">
        <f t="shared" si="1"/>
        <v>0.23487680999096483</v>
      </c>
      <c r="L28" s="22">
        <f t="shared" si="2"/>
        <v>1.6769865294918418E-2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23.077000000000002</v>
      </c>
      <c r="F29" s="25">
        <f>VLOOKUP(C29,RA!B33:I68,8,0)</f>
        <v>4.4931999999999999</v>
      </c>
      <c r="G29" s="16">
        <f t="shared" si="0"/>
        <v>18.583800000000004</v>
      </c>
      <c r="H29" s="27">
        <f>RA!J33</f>
        <v>19.470468431771899</v>
      </c>
      <c r="I29" s="20">
        <f>VLOOKUP(B29,RMS!B:D,3,FALSE)</f>
        <v>23.077000000000002</v>
      </c>
      <c r="J29" s="21">
        <f>VLOOKUP(B29,RMS!B:E,4,FALSE)</f>
        <v>18.5838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97089.242599999998</v>
      </c>
      <c r="F31" s="25">
        <f>VLOOKUP(C31,RA!B35:I70,8,0)</f>
        <v>11620.108</v>
      </c>
      <c r="G31" s="16">
        <f t="shared" si="0"/>
        <v>85469.13459999999</v>
      </c>
      <c r="H31" s="27">
        <f>RA!J35</f>
        <v>11.9684814597575</v>
      </c>
      <c r="I31" s="20">
        <f>VLOOKUP(B31,RMS!B:D,3,FALSE)</f>
        <v>97089.242400000003</v>
      </c>
      <c r="J31" s="21">
        <f>VLOOKUP(B31,RMS!B:E,4,FALSE)</f>
        <v>85469.134600000005</v>
      </c>
      <c r="K31" s="22">
        <f t="shared" si="1"/>
        <v>1.9999999494757503E-4</v>
      </c>
      <c r="L31" s="22">
        <f t="shared" si="2"/>
        <v>0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223341.02499999999</v>
      </c>
      <c r="F35" s="25">
        <f>VLOOKUP(C35,RA!B8:I74,8,0)</f>
        <v>8993.8721999999998</v>
      </c>
      <c r="G35" s="16">
        <f t="shared" si="0"/>
        <v>214347.15279999998</v>
      </c>
      <c r="H35" s="27">
        <f>RA!J39</f>
        <v>4.0269682652347498</v>
      </c>
      <c r="I35" s="20">
        <f>VLOOKUP(B35,RMS!B:D,3,FALSE)</f>
        <v>223341.025641026</v>
      </c>
      <c r="J35" s="21">
        <f>VLOOKUP(B35,RMS!B:E,4,FALSE)</f>
        <v>214347.15384615399</v>
      </c>
      <c r="K35" s="22">
        <f t="shared" si="1"/>
        <v>-6.4102601027116179E-4</v>
      </c>
      <c r="L35" s="22">
        <f t="shared" si="2"/>
        <v>-1.046154007781297E-3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351545.74209999997</v>
      </c>
      <c r="F36" s="25">
        <f>VLOOKUP(C36,RA!B8:I75,8,0)</f>
        <v>22618.146700000001</v>
      </c>
      <c r="G36" s="16">
        <f t="shared" si="0"/>
        <v>328927.59539999999</v>
      </c>
      <c r="H36" s="27">
        <f>RA!J40</f>
        <v>6.4339128572252999</v>
      </c>
      <c r="I36" s="20">
        <f>VLOOKUP(B36,RMS!B:D,3,FALSE)</f>
        <v>351545.73324529902</v>
      </c>
      <c r="J36" s="21">
        <f>VLOOKUP(B36,RMS!B:E,4,FALSE)</f>
        <v>328927.59745128202</v>
      </c>
      <c r="K36" s="22">
        <f t="shared" si="1"/>
        <v>8.8547009509056807E-3</v>
      </c>
      <c r="L36" s="22">
        <f t="shared" si="2"/>
        <v>-2.0512820337899029E-3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34415.154000000002</v>
      </c>
      <c r="F39" s="25">
        <f>VLOOKUP(C39,RA!B8:I78,8,0)</f>
        <v>5240.7448000000004</v>
      </c>
      <c r="G39" s="16">
        <f t="shared" si="0"/>
        <v>29174.409200000002</v>
      </c>
      <c r="H39" s="27">
        <f>RA!J43</f>
        <v>15.2280149610837</v>
      </c>
      <c r="I39" s="20">
        <f>VLOOKUP(B39,RMS!B:D,3,FALSE)</f>
        <v>34415.1538461538</v>
      </c>
      <c r="J39" s="21">
        <f>VLOOKUP(B39,RMS!B:E,4,FALSE)</f>
        <v>29174.408547008501</v>
      </c>
      <c r="K39" s="22">
        <f t="shared" si="1"/>
        <v>1.538462020107545E-4</v>
      </c>
      <c r="L39" s="22">
        <f t="shared" si="2"/>
        <v>6.5299150082864799E-4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15305231.3607</v>
      </c>
      <c r="E7" s="44">
        <v>20960822</v>
      </c>
      <c r="F7" s="45">
        <v>73.018278389559299</v>
      </c>
      <c r="G7" s="44">
        <v>17579892.2075</v>
      </c>
      <c r="H7" s="45">
        <v>-12.9389920026334</v>
      </c>
      <c r="I7" s="44">
        <v>1891613.6174999999</v>
      </c>
      <c r="J7" s="45">
        <v>12.359261829632899</v>
      </c>
      <c r="K7" s="44">
        <v>2067870.5208000001</v>
      </c>
      <c r="L7" s="45">
        <v>11.762703072307801</v>
      </c>
      <c r="M7" s="45">
        <v>-8.5235947573647997E-2</v>
      </c>
      <c r="N7" s="44">
        <v>529801073.73860002</v>
      </c>
      <c r="O7" s="44">
        <v>2145003131.668</v>
      </c>
      <c r="P7" s="44">
        <v>840630</v>
      </c>
      <c r="Q7" s="44">
        <v>1001924</v>
      </c>
      <c r="R7" s="45">
        <v>-16.0984266271693</v>
      </c>
      <c r="S7" s="44">
        <v>18.206858380857199</v>
      </c>
      <c r="T7" s="44">
        <v>17.123130997760299</v>
      </c>
      <c r="U7" s="46">
        <v>5.95230303013909</v>
      </c>
    </row>
    <row r="8" spans="1:23" ht="12" thickBot="1">
      <c r="A8" s="70">
        <v>41729</v>
      </c>
      <c r="B8" s="60" t="s">
        <v>6</v>
      </c>
      <c r="C8" s="61"/>
      <c r="D8" s="47">
        <v>525480.83189999999</v>
      </c>
      <c r="E8" s="47">
        <v>781895</v>
      </c>
      <c r="F8" s="48">
        <v>67.206061159107094</v>
      </c>
      <c r="G8" s="47">
        <v>598506.20380000002</v>
      </c>
      <c r="H8" s="48">
        <v>-12.201272340428799</v>
      </c>
      <c r="I8" s="47">
        <v>137144.01550000001</v>
      </c>
      <c r="J8" s="48">
        <v>26.098766534285101</v>
      </c>
      <c r="K8" s="47">
        <v>131711.0098</v>
      </c>
      <c r="L8" s="48">
        <v>22.006623985473901</v>
      </c>
      <c r="M8" s="48">
        <v>4.1249442307442E-2</v>
      </c>
      <c r="N8" s="47">
        <v>21677562.4509</v>
      </c>
      <c r="O8" s="47">
        <v>88983629.828500003</v>
      </c>
      <c r="P8" s="47">
        <v>23549</v>
      </c>
      <c r="Q8" s="47">
        <v>26965</v>
      </c>
      <c r="R8" s="48">
        <v>-12.6682736881142</v>
      </c>
      <c r="S8" s="47">
        <v>22.3143586521721</v>
      </c>
      <c r="T8" s="47">
        <v>22.751364928611199</v>
      </c>
      <c r="U8" s="49">
        <v>-1.9584084098090699</v>
      </c>
    </row>
    <row r="9" spans="1:23" ht="12" thickBot="1">
      <c r="A9" s="71"/>
      <c r="B9" s="60" t="s">
        <v>7</v>
      </c>
      <c r="C9" s="61"/>
      <c r="D9" s="47">
        <v>77420.502699999997</v>
      </c>
      <c r="E9" s="47">
        <v>155942</v>
      </c>
      <c r="F9" s="48">
        <v>49.646985866540099</v>
      </c>
      <c r="G9" s="47">
        <v>134498.26670000001</v>
      </c>
      <c r="H9" s="48">
        <v>-42.437546148689499</v>
      </c>
      <c r="I9" s="47">
        <v>18551.013900000002</v>
      </c>
      <c r="J9" s="48">
        <v>23.961371023234101</v>
      </c>
      <c r="K9" s="47">
        <v>27721.139200000001</v>
      </c>
      <c r="L9" s="48">
        <v>20.6107780272235</v>
      </c>
      <c r="M9" s="48">
        <v>-0.33079900626883302</v>
      </c>
      <c r="N9" s="47">
        <v>3600247.5946</v>
      </c>
      <c r="O9" s="47">
        <v>14861392.6724</v>
      </c>
      <c r="P9" s="47">
        <v>4529</v>
      </c>
      <c r="Q9" s="47">
        <v>7206</v>
      </c>
      <c r="R9" s="48">
        <v>-37.149597557590901</v>
      </c>
      <c r="S9" s="47">
        <v>17.094392294104701</v>
      </c>
      <c r="T9" s="47">
        <v>16.7475281154593</v>
      </c>
      <c r="U9" s="49">
        <v>2.0291109077036098</v>
      </c>
    </row>
    <row r="10" spans="1:23" ht="12" thickBot="1">
      <c r="A10" s="71"/>
      <c r="B10" s="60" t="s">
        <v>8</v>
      </c>
      <c r="C10" s="61"/>
      <c r="D10" s="47">
        <v>108344.27959999999</v>
      </c>
      <c r="E10" s="47">
        <v>262751</v>
      </c>
      <c r="F10" s="48">
        <v>41.2345831604827</v>
      </c>
      <c r="G10" s="47">
        <v>170795.95050000001</v>
      </c>
      <c r="H10" s="48">
        <v>-36.565077050816903</v>
      </c>
      <c r="I10" s="47">
        <v>32360.3128</v>
      </c>
      <c r="J10" s="48">
        <v>29.8680400289449</v>
      </c>
      <c r="K10" s="47">
        <v>41808.7399</v>
      </c>
      <c r="L10" s="48">
        <v>24.478765320609899</v>
      </c>
      <c r="M10" s="48">
        <v>-0.225991673573496</v>
      </c>
      <c r="N10" s="47">
        <v>4543653.5338000003</v>
      </c>
      <c r="O10" s="47">
        <v>20968154.3653</v>
      </c>
      <c r="P10" s="47">
        <v>81880</v>
      </c>
      <c r="Q10" s="47">
        <v>102015</v>
      </c>
      <c r="R10" s="48">
        <v>-19.737293535264399</v>
      </c>
      <c r="S10" s="47">
        <v>1.32320810454323</v>
      </c>
      <c r="T10" s="47">
        <v>1.72266742439837</v>
      </c>
      <c r="U10" s="49">
        <v>-30.1886996069323</v>
      </c>
    </row>
    <row r="11" spans="1:23" ht="12" thickBot="1">
      <c r="A11" s="71"/>
      <c r="B11" s="60" t="s">
        <v>9</v>
      </c>
      <c r="C11" s="61"/>
      <c r="D11" s="47">
        <v>40937.593699999998</v>
      </c>
      <c r="E11" s="47">
        <v>57548</v>
      </c>
      <c r="F11" s="48">
        <v>71.136431674428295</v>
      </c>
      <c r="G11" s="47">
        <v>45570.602299999999</v>
      </c>
      <c r="H11" s="48">
        <v>-10.1666608869903</v>
      </c>
      <c r="I11" s="47">
        <v>10975.8742</v>
      </c>
      <c r="J11" s="48">
        <v>26.811234388698299</v>
      </c>
      <c r="K11" s="47">
        <v>11168.297500000001</v>
      </c>
      <c r="L11" s="48">
        <v>24.507680250695302</v>
      </c>
      <c r="M11" s="48">
        <v>-1.7229421046492999E-2</v>
      </c>
      <c r="N11" s="47">
        <v>2028546.3552999999</v>
      </c>
      <c r="O11" s="47">
        <v>9238893.4480000008</v>
      </c>
      <c r="P11" s="47">
        <v>2488</v>
      </c>
      <c r="Q11" s="47">
        <v>3165</v>
      </c>
      <c r="R11" s="48">
        <v>-21.390205371248001</v>
      </c>
      <c r="S11" s="47">
        <v>16.454016760450202</v>
      </c>
      <c r="T11" s="47">
        <v>16.596497377567101</v>
      </c>
      <c r="U11" s="49">
        <v>-0.86593212582262402</v>
      </c>
    </row>
    <row r="12" spans="1:23" ht="12" thickBot="1">
      <c r="A12" s="71"/>
      <c r="B12" s="60" t="s">
        <v>10</v>
      </c>
      <c r="C12" s="61"/>
      <c r="D12" s="47">
        <v>91856.268599999996</v>
      </c>
      <c r="E12" s="47">
        <v>209871</v>
      </c>
      <c r="F12" s="48">
        <v>43.7679663221693</v>
      </c>
      <c r="G12" s="47">
        <v>128124.4522</v>
      </c>
      <c r="H12" s="48">
        <v>-28.306996031784799</v>
      </c>
      <c r="I12" s="47">
        <v>23758.8308</v>
      </c>
      <c r="J12" s="48">
        <v>25.865225272170498</v>
      </c>
      <c r="K12" s="47">
        <v>17061.994600000002</v>
      </c>
      <c r="L12" s="48">
        <v>13.316735648060799</v>
      </c>
      <c r="M12" s="48">
        <v>0.39250019455521401</v>
      </c>
      <c r="N12" s="47">
        <v>5567952.7648999998</v>
      </c>
      <c r="O12" s="47">
        <v>25098287.7711</v>
      </c>
      <c r="P12" s="47">
        <v>886</v>
      </c>
      <c r="Q12" s="47">
        <v>896</v>
      </c>
      <c r="R12" s="48">
        <v>-1.1160714285714299</v>
      </c>
      <c r="S12" s="47">
        <v>103.675246726862</v>
      </c>
      <c r="T12" s="47">
        <v>115.896677566964</v>
      </c>
      <c r="U12" s="49">
        <v>-11.788185922817201</v>
      </c>
    </row>
    <row r="13" spans="1:23" ht="12" thickBot="1">
      <c r="A13" s="71"/>
      <c r="B13" s="60" t="s">
        <v>11</v>
      </c>
      <c r="C13" s="61"/>
      <c r="D13" s="47">
        <v>233294.19440000001</v>
      </c>
      <c r="E13" s="47">
        <v>388915</v>
      </c>
      <c r="F13" s="48">
        <v>59.985908077600499</v>
      </c>
      <c r="G13" s="47">
        <v>262122.75349999999</v>
      </c>
      <c r="H13" s="48">
        <v>-10.998113942824901</v>
      </c>
      <c r="I13" s="47">
        <v>66030.269700000004</v>
      </c>
      <c r="J13" s="48">
        <v>28.303434583882598</v>
      </c>
      <c r="K13" s="47">
        <v>79553.784100000004</v>
      </c>
      <c r="L13" s="48">
        <v>30.349820089159099</v>
      </c>
      <c r="M13" s="48">
        <v>-0.16999209469408499</v>
      </c>
      <c r="N13" s="47">
        <v>12657020.736099999</v>
      </c>
      <c r="O13" s="47">
        <v>43736306.854900002</v>
      </c>
      <c r="P13" s="47">
        <v>9976</v>
      </c>
      <c r="Q13" s="47">
        <v>12060</v>
      </c>
      <c r="R13" s="48">
        <v>-17.2802653399668</v>
      </c>
      <c r="S13" s="47">
        <v>23.385544747393698</v>
      </c>
      <c r="T13" s="47">
        <v>23.856032976782799</v>
      </c>
      <c r="U13" s="49">
        <v>-2.0118762871300602</v>
      </c>
    </row>
    <row r="14" spans="1:23" ht="12" thickBot="1">
      <c r="A14" s="71"/>
      <c r="B14" s="60" t="s">
        <v>12</v>
      </c>
      <c r="C14" s="61"/>
      <c r="D14" s="47">
        <v>134117.89079999999</v>
      </c>
      <c r="E14" s="47">
        <v>180218</v>
      </c>
      <c r="F14" s="48">
        <v>74.419808676158894</v>
      </c>
      <c r="G14" s="47">
        <v>133043.25570000001</v>
      </c>
      <c r="H14" s="48">
        <v>0.80773361591752801</v>
      </c>
      <c r="I14" s="47">
        <v>28360.443200000002</v>
      </c>
      <c r="J14" s="48">
        <v>21.145906061326201</v>
      </c>
      <c r="K14" s="47">
        <v>23875.593700000001</v>
      </c>
      <c r="L14" s="48">
        <v>17.9457377034107</v>
      </c>
      <c r="M14" s="48">
        <v>0.18784242839582199</v>
      </c>
      <c r="N14" s="47">
        <v>4443674.7999</v>
      </c>
      <c r="O14" s="47">
        <v>18636413.106199998</v>
      </c>
      <c r="P14" s="47">
        <v>2111</v>
      </c>
      <c r="Q14" s="47">
        <v>4124</v>
      </c>
      <c r="R14" s="48">
        <v>-48.811833171678003</v>
      </c>
      <c r="S14" s="47">
        <v>63.532871056371398</v>
      </c>
      <c r="T14" s="47">
        <v>48.6111589476237</v>
      </c>
      <c r="U14" s="49">
        <v>23.486601283149898</v>
      </c>
    </row>
    <row r="15" spans="1:23" ht="12" thickBot="1">
      <c r="A15" s="71"/>
      <c r="B15" s="60" t="s">
        <v>13</v>
      </c>
      <c r="C15" s="61"/>
      <c r="D15" s="47">
        <v>112513.2932</v>
      </c>
      <c r="E15" s="47">
        <v>134476</v>
      </c>
      <c r="F15" s="48">
        <v>83.667935691126999</v>
      </c>
      <c r="G15" s="47">
        <v>86393.710900000005</v>
      </c>
      <c r="H15" s="48">
        <v>30.233198722338901</v>
      </c>
      <c r="I15" s="47">
        <v>22152.8593</v>
      </c>
      <c r="J15" s="48">
        <v>19.689103989358699</v>
      </c>
      <c r="K15" s="47">
        <v>18897.832900000001</v>
      </c>
      <c r="L15" s="48">
        <v>21.874084008121901</v>
      </c>
      <c r="M15" s="48">
        <v>0.17224336870922399</v>
      </c>
      <c r="N15" s="47">
        <v>3781371.8144</v>
      </c>
      <c r="O15" s="47">
        <v>13642301.198000001</v>
      </c>
      <c r="P15" s="47">
        <v>4202</v>
      </c>
      <c r="Q15" s="47">
        <v>4973</v>
      </c>
      <c r="R15" s="48">
        <v>-15.503720088477801</v>
      </c>
      <c r="S15" s="47">
        <v>26.776128795811498</v>
      </c>
      <c r="T15" s="47">
        <v>28.380375970239299</v>
      </c>
      <c r="U15" s="49">
        <v>-5.9913334995562302</v>
      </c>
    </row>
    <row r="16" spans="1:23" ht="12" thickBot="1">
      <c r="A16" s="71"/>
      <c r="B16" s="60" t="s">
        <v>14</v>
      </c>
      <c r="C16" s="61"/>
      <c r="D16" s="47">
        <v>761617.78590000002</v>
      </c>
      <c r="E16" s="47">
        <v>1121985</v>
      </c>
      <c r="F16" s="48">
        <v>67.881280578617407</v>
      </c>
      <c r="G16" s="47">
        <v>945183.13230000006</v>
      </c>
      <c r="H16" s="48">
        <v>-19.4211407426743</v>
      </c>
      <c r="I16" s="47">
        <v>34649.340100000001</v>
      </c>
      <c r="J16" s="48">
        <v>4.5494394618233702</v>
      </c>
      <c r="K16" s="47">
        <v>37006.7624</v>
      </c>
      <c r="L16" s="48">
        <v>3.9153007639850799</v>
      </c>
      <c r="M16" s="48">
        <v>-6.3702473470092003E-2</v>
      </c>
      <c r="N16" s="47">
        <v>24623294.1032</v>
      </c>
      <c r="O16" s="47">
        <v>104650695.0571</v>
      </c>
      <c r="P16" s="47">
        <v>39285</v>
      </c>
      <c r="Q16" s="47">
        <v>53431</v>
      </c>
      <c r="R16" s="48">
        <v>-26.4752671670004</v>
      </c>
      <c r="S16" s="47">
        <v>19.386987040855299</v>
      </c>
      <c r="T16" s="47">
        <v>18.511999062342099</v>
      </c>
      <c r="U16" s="49">
        <v>4.5132746861040802</v>
      </c>
    </row>
    <row r="17" spans="1:21" ht="12" thickBot="1">
      <c r="A17" s="71"/>
      <c r="B17" s="60" t="s">
        <v>15</v>
      </c>
      <c r="C17" s="61"/>
      <c r="D17" s="47">
        <v>663668.46349999995</v>
      </c>
      <c r="E17" s="47">
        <v>513439</v>
      </c>
      <c r="F17" s="48">
        <v>129.259457014368</v>
      </c>
      <c r="G17" s="47">
        <v>417095.53970000002</v>
      </c>
      <c r="H17" s="48">
        <v>59.116653219871402</v>
      </c>
      <c r="I17" s="47">
        <v>60853.3197</v>
      </c>
      <c r="J17" s="48">
        <v>9.1692347982118605</v>
      </c>
      <c r="K17" s="47">
        <v>62417.438000000002</v>
      </c>
      <c r="L17" s="48">
        <v>14.9647819405823</v>
      </c>
      <c r="M17" s="48">
        <v>-2.5058995532626999E-2</v>
      </c>
      <c r="N17" s="47">
        <v>20157198.728700001</v>
      </c>
      <c r="O17" s="47">
        <v>124313860.2207</v>
      </c>
      <c r="P17" s="47">
        <v>11486</v>
      </c>
      <c r="Q17" s="47">
        <v>13373</v>
      </c>
      <c r="R17" s="48">
        <v>-14.1105211994317</v>
      </c>
      <c r="S17" s="47">
        <v>57.780642826049103</v>
      </c>
      <c r="T17" s="47">
        <v>37.430666312719701</v>
      </c>
      <c r="U17" s="49">
        <v>35.219366760238103</v>
      </c>
    </row>
    <row r="18" spans="1:21" ht="12" thickBot="1">
      <c r="A18" s="71"/>
      <c r="B18" s="60" t="s">
        <v>16</v>
      </c>
      <c r="C18" s="61"/>
      <c r="D18" s="47">
        <v>2465307.2631000001</v>
      </c>
      <c r="E18" s="47">
        <v>2053644</v>
      </c>
      <c r="F18" s="48">
        <v>120.04550268206199</v>
      </c>
      <c r="G18" s="47">
        <v>2120865.6811000002</v>
      </c>
      <c r="H18" s="48">
        <v>16.240612739857902</v>
      </c>
      <c r="I18" s="47">
        <v>252475.66450000001</v>
      </c>
      <c r="J18" s="48">
        <v>10.241143904412301</v>
      </c>
      <c r="K18" s="47">
        <v>314936.95049999998</v>
      </c>
      <c r="L18" s="48">
        <v>14.8494529053182</v>
      </c>
      <c r="M18" s="48">
        <v>-0.19832949389023799</v>
      </c>
      <c r="N18" s="47">
        <v>60095394.159900002</v>
      </c>
      <c r="O18" s="47">
        <v>301909474.31449997</v>
      </c>
      <c r="P18" s="47">
        <v>78544</v>
      </c>
      <c r="Q18" s="47">
        <v>105654</v>
      </c>
      <c r="R18" s="48">
        <v>-25.659227289075702</v>
      </c>
      <c r="S18" s="47">
        <v>31.387595018079001</v>
      </c>
      <c r="T18" s="47">
        <v>20.356029812406501</v>
      </c>
      <c r="U18" s="49">
        <v>35.146258256863597</v>
      </c>
    </row>
    <row r="19" spans="1:21" ht="12" thickBot="1">
      <c r="A19" s="71"/>
      <c r="B19" s="60" t="s">
        <v>17</v>
      </c>
      <c r="C19" s="61"/>
      <c r="D19" s="47">
        <v>597199.89110000001</v>
      </c>
      <c r="E19" s="47">
        <v>852849</v>
      </c>
      <c r="F19" s="48">
        <v>70.024106389290495</v>
      </c>
      <c r="G19" s="47">
        <v>881152.82010000001</v>
      </c>
      <c r="H19" s="48">
        <v>-32.225162596401297</v>
      </c>
      <c r="I19" s="47">
        <v>72088.822499999995</v>
      </c>
      <c r="J19" s="48">
        <v>12.0711379178616</v>
      </c>
      <c r="K19" s="47">
        <v>58456.527499999997</v>
      </c>
      <c r="L19" s="48">
        <v>6.6340963980987899</v>
      </c>
      <c r="M19" s="48">
        <v>0.233203982224226</v>
      </c>
      <c r="N19" s="47">
        <v>22153963.074000001</v>
      </c>
      <c r="O19" s="47">
        <v>91477612.965200007</v>
      </c>
      <c r="P19" s="47">
        <v>12400</v>
      </c>
      <c r="Q19" s="47">
        <v>15632</v>
      </c>
      <c r="R19" s="48">
        <v>-20.6755373592631</v>
      </c>
      <c r="S19" s="47">
        <v>48.161281540322598</v>
      </c>
      <c r="T19" s="47">
        <v>40.260886489252798</v>
      </c>
      <c r="U19" s="49">
        <v>16.4040382614305</v>
      </c>
    </row>
    <row r="20" spans="1:21" ht="12" thickBot="1">
      <c r="A20" s="71"/>
      <c r="B20" s="60" t="s">
        <v>18</v>
      </c>
      <c r="C20" s="61"/>
      <c r="D20" s="47">
        <v>826626.4939</v>
      </c>
      <c r="E20" s="47">
        <v>1065508</v>
      </c>
      <c r="F20" s="48">
        <v>77.580505627362697</v>
      </c>
      <c r="G20" s="47">
        <v>920833.37860000005</v>
      </c>
      <c r="H20" s="48">
        <v>-10.230611410202</v>
      </c>
      <c r="I20" s="47">
        <v>69638.598299999998</v>
      </c>
      <c r="J20" s="48">
        <v>8.4244333824152093</v>
      </c>
      <c r="K20" s="47">
        <v>60973.341999999997</v>
      </c>
      <c r="L20" s="48">
        <v>6.6215390772108602</v>
      </c>
      <c r="M20" s="48">
        <v>0.14211548876556601</v>
      </c>
      <c r="N20" s="47">
        <v>27169408.255600002</v>
      </c>
      <c r="O20" s="47">
        <v>125094507.7895</v>
      </c>
      <c r="P20" s="47">
        <v>34217</v>
      </c>
      <c r="Q20" s="47">
        <v>36586</v>
      </c>
      <c r="R20" s="48">
        <v>-6.4751544306565396</v>
      </c>
      <c r="S20" s="47">
        <v>24.1583567787942</v>
      </c>
      <c r="T20" s="47">
        <v>20.665641045755201</v>
      </c>
      <c r="U20" s="49">
        <v>14.457588175470701</v>
      </c>
    </row>
    <row r="21" spans="1:21" ht="12" thickBot="1">
      <c r="A21" s="71"/>
      <c r="B21" s="60" t="s">
        <v>19</v>
      </c>
      <c r="C21" s="61"/>
      <c r="D21" s="47">
        <v>322331.75290000002</v>
      </c>
      <c r="E21" s="47">
        <v>406464</v>
      </c>
      <c r="F21" s="48">
        <v>79.301427162061103</v>
      </c>
      <c r="G21" s="47">
        <v>425259.43079999997</v>
      </c>
      <c r="H21" s="48">
        <v>-24.203502719827299</v>
      </c>
      <c r="I21" s="47">
        <v>43272.312899999997</v>
      </c>
      <c r="J21" s="48">
        <v>13.424775099158399</v>
      </c>
      <c r="K21" s="47">
        <v>58978.369899999998</v>
      </c>
      <c r="L21" s="48">
        <v>13.868797639372699</v>
      </c>
      <c r="M21" s="48">
        <v>-0.26630198539956601</v>
      </c>
      <c r="N21" s="47">
        <v>12975712.592599999</v>
      </c>
      <c r="O21" s="47">
        <v>53251052.145800002</v>
      </c>
      <c r="P21" s="47">
        <v>27982</v>
      </c>
      <c r="Q21" s="47">
        <v>33170</v>
      </c>
      <c r="R21" s="48">
        <v>-15.6406391317455</v>
      </c>
      <c r="S21" s="47">
        <v>11.519253552283599</v>
      </c>
      <c r="T21" s="47">
        <v>11.611156424480001</v>
      </c>
      <c r="U21" s="49">
        <v>-0.797819683187041</v>
      </c>
    </row>
    <row r="22" spans="1:21" ht="12" thickBot="1">
      <c r="A22" s="71"/>
      <c r="B22" s="60" t="s">
        <v>20</v>
      </c>
      <c r="C22" s="61"/>
      <c r="D22" s="47">
        <v>1003529.1392</v>
      </c>
      <c r="E22" s="47">
        <v>1170633</v>
      </c>
      <c r="F22" s="48">
        <v>85.725341691204704</v>
      </c>
      <c r="G22" s="47">
        <v>1061365.4541</v>
      </c>
      <c r="H22" s="48">
        <v>-5.4492366108752899</v>
      </c>
      <c r="I22" s="47">
        <v>146115.29670000001</v>
      </c>
      <c r="J22" s="48">
        <v>14.560144891904301</v>
      </c>
      <c r="K22" s="47">
        <v>147336.77340000001</v>
      </c>
      <c r="L22" s="48">
        <v>13.881813547901499</v>
      </c>
      <c r="M22" s="48">
        <v>-8.2903722662899994E-3</v>
      </c>
      <c r="N22" s="47">
        <v>34149668.259199999</v>
      </c>
      <c r="O22" s="47">
        <v>139699439.25659999</v>
      </c>
      <c r="P22" s="47">
        <v>61947</v>
      </c>
      <c r="Q22" s="47">
        <v>77037</v>
      </c>
      <c r="R22" s="48">
        <v>-19.587990186533698</v>
      </c>
      <c r="S22" s="47">
        <v>16.199802075968201</v>
      </c>
      <c r="T22" s="47">
        <v>16.3619400885289</v>
      </c>
      <c r="U22" s="49">
        <v>-1.0008641574778501</v>
      </c>
    </row>
    <row r="23" spans="1:21" ht="12" thickBot="1">
      <c r="A23" s="71"/>
      <c r="B23" s="60" t="s">
        <v>21</v>
      </c>
      <c r="C23" s="61"/>
      <c r="D23" s="47">
        <v>2227893.9903000002</v>
      </c>
      <c r="E23" s="47">
        <v>3278575</v>
      </c>
      <c r="F23" s="48">
        <v>67.953119580915498</v>
      </c>
      <c r="G23" s="47">
        <v>2669255.3650000002</v>
      </c>
      <c r="H23" s="48">
        <v>-16.5350000036434</v>
      </c>
      <c r="I23" s="47">
        <v>159534.44570000001</v>
      </c>
      <c r="J23" s="48">
        <v>7.1607736451821804</v>
      </c>
      <c r="K23" s="47">
        <v>264735.60550000001</v>
      </c>
      <c r="L23" s="48">
        <v>9.9179572314917905</v>
      </c>
      <c r="M23" s="48">
        <v>-0.39738198268158498</v>
      </c>
      <c r="N23" s="47">
        <v>95169931.075000003</v>
      </c>
      <c r="O23" s="47">
        <v>284149259.7198</v>
      </c>
      <c r="P23" s="47">
        <v>74317</v>
      </c>
      <c r="Q23" s="47">
        <v>88028</v>
      </c>
      <c r="R23" s="48">
        <v>-15.5757259053937</v>
      </c>
      <c r="S23" s="47">
        <v>29.9782551811833</v>
      </c>
      <c r="T23" s="47">
        <v>30.626602511700799</v>
      </c>
      <c r="U23" s="49">
        <v>-2.1627253707696399</v>
      </c>
    </row>
    <row r="24" spans="1:21" ht="12" thickBot="1">
      <c r="A24" s="71"/>
      <c r="B24" s="60" t="s">
        <v>22</v>
      </c>
      <c r="C24" s="61"/>
      <c r="D24" s="47">
        <v>217602.32759999999</v>
      </c>
      <c r="E24" s="47">
        <v>296346</v>
      </c>
      <c r="F24" s="48">
        <v>73.428467939503193</v>
      </c>
      <c r="G24" s="47">
        <v>300937.85359999997</v>
      </c>
      <c r="H24" s="48">
        <v>-27.691938718605901</v>
      </c>
      <c r="I24" s="47">
        <v>31299.939900000001</v>
      </c>
      <c r="J24" s="48">
        <v>14.384009695675701</v>
      </c>
      <c r="K24" s="47">
        <v>28812.219499999999</v>
      </c>
      <c r="L24" s="48">
        <v>9.5741426860499104</v>
      </c>
      <c r="M24" s="48">
        <v>8.6342546432426004E-2</v>
      </c>
      <c r="N24" s="47">
        <v>8062369.8937999997</v>
      </c>
      <c r="O24" s="47">
        <v>34655979.458300002</v>
      </c>
      <c r="P24" s="47">
        <v>25088</v>
      </c>
      <c r="Q24" s="47">
        <v>32356</v>
      </c>
      <c r="R24" s="48">
        <v>-22.4626035356657</v>
      </c>
      <c r="S24" s="47">
        <v>8.6735621651785699</v>
      </c>
      <c r="T24" s="47">
        <v>8.7038549326245498</v>
      </c>
      <c r="U24" s="49">
        <v>-0.34925405351444799</v>
      </c>
    </row>
    <row r="25" spans="1:21" ht="12" thickBot="1">
      <c r="A25" s="71"/>
      <c r="B25" s="60" t="s">
        <v>23</v>
      </c>
      <c r="C25" s="61"/>
      <c r="D25" s="47">
        <v>195223.18979999999</v>
      </c>
      <c r="E25" s="47">
        <v>208036</v>
      </c>
      <c r="F25" s="48">
        <v>93.841061066353902</v>
      </c>
      <c r="G25" s="47">
        <v>229439.61</v>
      </c>
      <c r="H25" s="48">
        <v>-14.9130397318929</v>
      </c>
      <c r="I25" s="47">
        <v>20141.919900000001</v>
      </c>
      <c r="J25" s="48">
        <v>10.3173807991944</v>
      </c>
      <c r="K25" s="47">
        <v>28503.751100000001</v>
      </c>
      <c r="L25" s="48">
        <v>12.4232041276569</v>
      </c>
      <c r="M25" s="48">
        <v>-0.29335897477718298</v>
      </c>
      <c r="N25" s="47">
        <v>6875091.9770999998</v>
      </c>
      <c r="O25" s="47">
        <v>37170325.0524</v>
      </c>
      <c r="P25" s="47">
        <v>14081</v>
      </c>
      <c r="Q25" s="47">
        <v>17792</v>
      </c>
      <c r="R25" s="48">
        <v>-20.857688848920901</v>
      </c>
      <c r="S25" s="47">
        <v>13.8642986861729</v>
      </c>
      <c r="T25" s="47">
        <v>14.669586589478399</v>
      </c>
      <c r="U25" s="49">
        <v>-5.80835656771223</v>
      </c>
    </row>
    <row r="26" spans="1:21" ht="12" thickBot="1">
      <c r="A26" s="71"/>
      <c r="B26" s="60" t="s">
        <v>24</v>
      </c>
      <c r="C26" s="61"/>
      <c r="D26" s="47">
        <v>517672.11180000001</v>
      </c>
      <c r="E26" s="47">
        <v>540513</v>
      </c>
      <c r="F26" s="48">
        <v>95.774220379528302</v>
      </c>
      <c r="G26" s="47">
        <v>639802.87769999995</v>
      </c>
      <c r="H26" s="48">
        <v>-19.088811594446501</v>
      </c>
      <c r="I26" s="47">
        <v>110976.8559</v>
      </c>
      <c r="J26" s="48">
        <v>21.437673262737999</v>
      </c>
      <c r="K26" s="47">
        <v>102975.8159</v>
      </c>
      <c r="L26" s="48">
        <v>16.0949285302035</v>
      </c>
      <c r="M26" s="48">
        <v>7.7698243321226004E-2</v>
      </c>
      <c r="N26" s="47">
        <v>16342408.6403</v>
      </c>
      <c r="O26" s="47">
        <v>69530341.498799995</v>
      </c>
      <c r="P26" s="47">
        <v>40949</v>
      </c>
      <c r="Q26" s="47">
        <v>41138</v>
      </c>
      <c r="R26" s="48">
        <v>-0.45942923817394699</v>
      </c>
      <c r="S26" s="47">
        <v>12.6418743266014</v>
      </c>
      <c r="T26" s="47">
        <v>12.9729898536633</v>
      </c>
      <c r="U26" s="49">
        <v>-2.6191964775757399</v>
      </c>
    </row>
    <row r="27" spans="1:21" ht="12" thickBot="1">
      <c r="A27" s="71"/>
      <c r="B27" s="60" t="s">
        <v>25</v>
      </c>
      <c r="C27" s="61"/>
      <c r="D27" s="47">
        <v>251730.72579999999</v>
      </c>
      <c r="E27" s="47">
        <v>299456</v>
      </c>
      <c r="F27" s="48">
        <v>84.062675585060902</v>
      </c>
      <c r="G27" s="47">
        <v>306060.19959999999</v>
      </c>
      <c r="H27" s="48">
        <v>-17.751237786228</v>
      </c>
      <c r="I27" s="47">
        <v>81189.887900000002</v>
      </c>
      <c r="J27" s="48">
        <v>32.2526730266949</v>
      </c>
      <c r="K27" s="47">
        <v>69370.445699999997</v>
      </c>
      <c r="L27" s="48">
        <v>22.6656212701496</v>
      </c>
      <c r="M27" s="48">
        <v>0.17038152315057101</v>
      </c>
      <c r="N27" s="47">
        <v>8765623.8307000007</v>
      </c>
      <c r="O27" s="47">
        <v>27487670.690900002</v>
      </c>
      <c r="P27" s="47">
        <v>35505</v>
      </c>
      <c r="Q27" s="47">
        <v>43444</v>
      </c>
      <c r="R27" s="48">
        <v>-18.274099990792799</v>
      </c>
      <c r="S27" s="47">
        <v>7.0900077679200102</v>
      </c>
      <c r="T27" s="47">
        <v>7.2652166260012896</v>
      </c>
      <c r="U27" s="49">
        <v>-2.47120826685184</v>
      </c>
    </row>
    <row r="28" spans="1:21" ht="12" thickBot="1">
      <c r="A28" s="71"/>
      <c r="B28" s="60" t="s">
        <v>26</v>
      </c>
      <c r="C28" s="61"/>
      <c r="D28" s="47">
        <v>705867.14009999996</v>
      </c>
      <c r="E28" s="47">
        <v>919708</v>
      </c>
      <c r="F28" s="48">
        <v>76.749048621953904</v>
      </c>
      <c r="G28" s="47">
        <v>843657.0673</v>
      </c>
      <c r="H28" s="48">
        <v>-16.332456935491201</v>
      </c>
      <c r="I28" s="47">
        <v>59566.437899999997</v>
      </c>
      <c r="J28" s="48">
        <v>8.4387605706594098</v>
      </c>
      <c r="K28" s="47">
        <v>88159.722999999998</v>
      </c>
      <c r="L28" s="48">
        <v>10.449710719800199</v>
      </c>
      <c r="M28" s="48">
        <v>-0.324335015208702</v>
      </c>
      <c r="N28" s="47">
        <v>24449129.662799999</v>
      </c>
      <c r="O28" s="47">
        <v>95886583.071899995</v>
      </c>
      <c r="P28" s="47">
        <v>41967</v>
      </c>
      <c r="Q28" s="47">
        <v>47625</v>
      </c>
      <c r="R28" s="48">
        <v>-11.880314960629899</v>
      </c>
      <c r="S28" s="47">
        <v>16.819575859604001</v>
      </c>
      <c r="T28" s="47">
        <v>17.341463580052501</v>
      </c>
      <c r="U28" s="49">
        <v>-3.10285898291855</v>
      </c>
    </row>
    <row r="29" spans="1:21" ht="12" thickBot="1">
      <c r="A29" s="71"/>
      <c r="B29" s="60" t="s">
        <v>27</v>
      </c>
      <c r="C29" s="61"/>
      <c r="D29" s="47">
        <v>632418.8639</v>
      </c>
      <c r="E29" s="47">
        <v>641827</v>
      </c>
      <c r="F29" s="48">
        <v>98.534163240250095</v>
      </c>
      <c r="G29" s="47">
        <v>649213.3946</v>
      </c>
      <c r="H29" s="48">
        <v>-2.5869045278013099</v>
      </c>
      <c r="I29" s="47">
        <v>96666.003599999996</v>
      </c>
      <c r="J29" s="48">
        <v>15.2851233759664</v>
      </c>
      <c r="K29" s="47">
        <v>102257.7141</v>
      </c>
      <c r="L29" s="48">
        <v>15.751017300406099</v>
      </c>
      <c r="M29" s="48">
        <v>-5.4682529814148999E-2</v>
      </c>
      <c r="N29" s="47">
        <v>20014889.537599999</v>
      </c>
      <c r="O29" s="47">
        <v>65241356.084100001</v>
      </c>
      <c r="P29" s="47">
        <v>89059</v>
      </c>
      <c r="Q29" s="47">
        <v>92523</v>
      </c>
      <c r="R29" s="48">
        <v>-3.7439339407498702</v>
      </c>
      <c r="S29" s="47">
        <v>7.1011224457943598</v>
      </c>
      <c r="T29" s="47">
        <v>7.1935942954724803</v>
      </c>
      <c r="U29" s="49">
        <v>-1.3022145496573301</v>
      </c>
    </row>
    <row r="30" spans="1:21" ht="12" thickBot="1">
      <c r="A30" s="71"/>
      <c r="B30" s="60" t="s">
        <v>28</v>
      </c>
      <c r="C30" s="61"/>
      <c r="D30" s="47">
        <v>956492.60279999999</v>
      </c>
      <c r="E30" s="47">
        <v>1338505</v>
      </c>
      <c r="F30" s="48">
        <v>71.459770624689497</v>
      </c>
      <c r="G30" s="47">
        <v>1239203.6584999999</v>
      </c>
      <c r="H30" s="48">
        <v>-22.813930039732899</v>
      </c>
      <c r="I30" s="47">
        <v>166209.9884</v>
      </c>
      <c r="J30" s="48">
        <v>17.3770281038707</v>
      </c>
      <c r="K30" s="47">
        <v>160298.07440000001</v>
      </c>
      <c r="L30" s="48">
        <v>12.9355714293189</v>
      </c>
      <c r="M30" s="48">
        <v>3.6880754944364998E-2</v>
      </c>
      <c r="N30" s="47">
        <v>33098037.169300001</v>
      </c>
      <c r="O30" s="47">
        <v>112357775.8592</v>
      </c>
      <c r="P30" s="47">
        <v>56646</v>
      </c>
      <c r="Q30" s="47">
        <v>72885</v>
      </c>
      <c r="R30" s="48">
        <v>-22.2803045894217</v>
      </c>
      <c r="S30" s="47">
        <v>16.885439444974001</v>
      </c>
      <c r="T30" s="47">
        <v>16.781863622144499</v>
      </c>
      <c r="U30" s="49">
        <v>0.61340318187811205</v>
      </c>
    </row>
    <row r="31" spans="1:21" ht="12" thickBot="1">
      <c r="A31" s="71"/>
      <c r="B31" s="60" t="s">
        <v>29</v>
      </c>
      <c r="C31" s="61"/>
      <c r="D31" s="47">
        <v>794000.8027</v>
      </c>
      <c r="E31" s="47">
        <v>918196</v>
      </c>
      <c r="F31" s="48">
        <v>86.473999309515605</v>
      </c>
      <c r="G31" s="47">
        <v>1101928.5632</v>
      </c>
      <c r="H31" s="48">
        <v>-27.9444394839696</v>
      </c>
      <c r="I31" s="47">
        <v>55850.2857</v>
      </c>
      <c r="J31" s="48">
        <v>7.0340339090440596</v>
      </c>
      <c r="K31" s="47">
        <v>23299.879799999999</v>
      </c>
      <c r="L31" s="48">
        <v>2.1144637300568001</v>
      </c>
      <c r="M31" s="48">
        <v>1.3970203357014701</v>
      </c>
      <c r="N31" s="47">
        <v>26562358.579</v>
      </c>
      <c r="O31" s="47">
        <v>108927181.8494</v>
      </c>
      <c r="P31" s="47">
        <v>30610</v>
      </c>
      <c r="Q31" s="47">
        <v>28360</v>
      </c>
      <c r="R31" s="48">
        <v>7.9337094499294798</v>
      </c>
      <c r="S31" s="47">
        <v>25.9392617673963</v>
      </c>
      <c r="T31" s="47">
        <v>24.805866713681201</v>
      </c>
      <c r="U31" s="49">
        <v>4.36941908323554</v>
      </c>
    </row>
    <row r="32" spans="1:21" ht="12" thickBot="1">
      <c r="A32" s="71"/>
      <c r="B32" s="60" t="s">
        <v>30</v>
      </c>
      <c r="C32" s="61"/>
      <c r="D32" s="47">
        <v>135669.72070000001</v>
      </c>
      <c r="E32" s="47">
        <v>163929</v>
      </c>
      <c r="F32" s="48">
        <v>82.761269025004694</v>
      </c>
      <c r="G32" s="47">
        <v>151346.97399999999</v>
      </c>
      <c r="H32" s="48">
        <v>-10.358484801949199</v>
      </c>
      <c r="I32" s="47">
        <v>43273.513599999998</v>
      </c>
      <c r="J32" s="48">
        <v>31.896220746034199</v>
      </c>
      <c r="K32" s="47">
        <v>23449.402999999998</v>
      </c>
      <c r="L32" s="48">
        <v>15.493803662040801</v>
      </c>
      <c r="M32" s="48">
        <v>0.84539937328042003</v>
      </c>
      <c r="N32" s="47">
        <v>4820174.2854000004</v>
      </c>
      <c r="O32" s="47">
        <v>16199992.488399999</v>
      </c>
      <c r="P32" s="47">
        <v>28025</v>
      </c>
      <c r="Q32" s="47">
        <v>31396</v>
      </c>
      <c r="R32" s="48">
        <v>-10.7370365651675</v>
      </c>
      <c r="S32" s="47">
        <v>4.8410248242640499</v>
      </c>
      <c r="T32" s="47">
        <v>5.0967918524652802</v>
      </c>
      <c r="U32" s="49">
        <v>-5.2833240374906696</v>
      </c>
    </row>
    <row r="33" spans="1:21" ht="12" thickBot="1">
      <c r="A33" s="71"/>
      <c r="B33" s="60" t="s">
        <v>31</v>
      </c>
      <c r="C33" s="61"/>
      <c r="D33" s="47">
        <v>23.077000000000002</v>
      </c>
      <c r="E33" s="50"/>
      <c r="F33" s="50"/>
      <c r="G33" s="47">
        <v>94.102400000000003</v>
      </c>
      <c r="H33" s="48">
        <v>-75.476714727785904</v>
      </c>
      <c r="I33" s="47">
        <v>4.4931999999999999</v>
      </c>
      <c r="J33" s="48">
        <v>19.470468431771899</v>
      </c>
      <c r="K33" s="47">
        <v>-42.947499999999998</v>
      </c>
      <c r="L33" s="48">
        <v>-45.639112286190397</v>
      </c>
      <c r="M33" s="48">
        <v>-1.1046207579020899</v>
      </c>
      <c r="N33" s="47">
        <v>906.79330000000004</v>
      </c>
      <c r="O33" s="47">
        <v>4086.7737000000002</v>
      </c>
      <c r="P33" s="47">
        <v>4</v>
      </c>
      <c r="Q33" s="47">
        <v>17</v>
      </c>
      <c r="R33" s="48">
        <v>-76.470588235294102</v>
      </c>
      <c r="S33" s="47">
        <v>5.7692500000000004</v>
      </c>
      <c r="T33" s="47">
        <v>5.65614117647059</v>
      </c>
      <c r="U33" s="49">
        <v>1.9605464060217801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97089.242599999998</v>
      </c>
      <c r="E35" s="47">
        <v>141668</v>
      </c>
      <c r="F35" s="48">
        <v>68.532937995877703</v>
      </c>
      <c r="G35" s="47">
        <v>101761.28079999999</v>
      </c>
      <c r="H35" s="48">
        <v>-4.5911747211420799</v>
      </c>
      <c r="I35" s="47">
        <v>11620.108</v>
      </c>
      <c r="J35" s="48">
        <v>11.9684814597575</v>
      </c>
      <c r="K35" s="47">
        <v>12866.968500000001</v>
      </c>
      <c r="L35" s="48">
        <v>12.6442674451873</v>
      </c>
      <c r="M35" s="48">
        <v>-9.6903983249822995E-2</v>
      </c>
      <c r="N35" s="47">
        <v>2988022.2606000002</v>
      </c>
      <c r="O35" s="47">
        <v>20200637.453600001</v>
      </c>
      <c r="P35" s="47">
        <v>6676</v>
      </c>
      <c r="Q35" s="47">
        <v>7423</v>
      </c>
      <c r="R35" s="48">
        <v>-10.063316718308</v>
      </c>
      <c r="S35" s="47">
        <v>14.5430261533853</v>
      </c>
      <c r="T35" s="47">
        <v>13.142980762494901</v>
      </c>
      <c r="U35" s="49">
        <v>9.6269192953656102</v>
      </c>
    </row>
    <row r="36" spans="1:21" ht="12" thickBot="1">
      <c r="A36" s="71"/>
      <c r="B36" s="60" t="s">
        <v>37</v>
      </c>
      <c r="C36" s="61"/>
      <c r="D36" s="50"/>
      <c r="E36" s="47">
        <v>717304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497964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313780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223341.02499999999</v>
      </c>
      <c r="E39" s="47">
        <v>616665</v>
      </c>
      <c r="F39" s="48">
        <v>36.217561398814603</v>
      </c>
      <c r="G39" s="47">
        <v>565764.01980000001</v>
      </c>
      <c r="H39" s="48">
        <v>-60.523996368847897</v>
      </c>
      <c r="I39" s="47">
        <v>8993.8721999999998</v>
      </c>
      <c r="J39" s="48">
        <v>4.0269682652347498</v>
      </c>
      <c r="K39" s="47">
        <v>28581.1747</v>
      </c>
      <c r="L39" s="48">
        <v>5.0517837295668899</v>
      </c>
      <c r="M39" s="48">
        <v>-0.68532181429197903</v>
      </c>
      <c r="N39" s="47">
        <v>8326825.0335999997</v>
      </c>
      <c r="O39" s="47">
        <v>31443769.1688</v>
      </c>
      <c r="P39" s="47">
        <v>361</v>
      </c>
      <c r="Q39" s="47">
        <v>600</v>
      </c>
      <c r="R39" s="48">
        <v>-39.8333333333333</v>
      </c>
      <c r="S39" s="47">
        <v>618.67319944598296</v>
      </c>
      <c r="T39" s="47">
        <v>938.67521316666705</v>
      </c>
      <c r="U39" s="49">
        <v>-51.723917248596202</v>
      </c>
    </row>
    <row r="40" spans="1:21" ht="12" thickBot="1">
      <c r="A40" s="71"/>
      <c r="B40" s="60" t="s">
        <v>34</v>
      </c>
      <c r="C40" s="61"/>
      <c r="D40" s="47">
        <v>351545.74209999997</v>
      </c>
      <c r="E40" s="47">
        <v>417021</v>
      </c>
      <c r="F40" s="48">
        <v>84.299289987794396</v>
      </c>
      <c r="G40" s="47">
        <v>423170.69079999998</v>
      </c>
      <c r="H40" s="48">
        <v>-16.925782020629502</v>
      </c>
      <c r="I40" s="47">
        <v>22618.146700000001</v>
      </c>
      <c r="J40" s="48">
        <v>6.4339128572252999</v>
      </c>
      <c r="K40" s="47">
        <v>39295.153700000003</v>
      </c>
      <c r="L40" s="48">
        <v>9.2858873627832992</v>
      </c>
      <c r="M40" s="48">
        <v>-0.424403658713772</v>
      </c>
      <c r="N40" s="47">
        <v>13730723.9548</v>
      </c>
      <c r="O40" s="47">
        <v>61719045.093500003</v>
      </c>
      <c r="P40" s="47">
        <v>1826</v>
      </c>
      <c r="Q40" s="47">
        <v>2010</v>
      </c>
      <c r="R40" s="48">
        <v>-9.1542288557213904</v>
      </c>
      <c r="S40" s="47">
        <v>192.52231221248601</v>
      </c>
      <c r="T40" s="47">
        <v>211.79325925373101</v>
      </c>
      <c r="U40" s="49">
        <v>-10.0097213771128</v>
      </c>
    </row>
    <row r="41" spans="1:21" ht="12" thickBot="1">
      <c r="A41" s="71"/>
      <c r="B41" s="60" t="s">
        <v>40</v>
      </c>
      <c r="C41" s="61"/>
      <c r="D41" s="50"/>
      <c r="E41" s="47">
        <v>210583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84608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34415.154000000002</v>
      </c>
      <c r="E43" s="53"/>
      <c r="F43" s="53"/>
      <c r="G43" s="52">
        <v>27445.9179</v>
      </c>
      <c r="H43" s="54">
        <v>25.392614396766099</v>
      </c>
      <c r="I43" s="52">
        <v>5240.7448000000004</v>
      </c>
      <c r="J43" s="54">
        <v>15.2280149610837</v>
      </c>
      <c r="K43" s="52">
        <v>3402.9839999999999</v>
      </c>
      <c r="L43" s="54">
        <v>12.3988711632778</v>
      </c>
      <c r="M43" s="54">
        <v>0.54004391439983301</v>
      </c>
      <c r="N43" s="52">
        <v>969911.82220000005</v>
      </c>
      <c r="O43" s="52">
        <v>4467103.4113999996</v>
      </c>
      <c r="P43" s="52">
        <v>34</v>
      </c>
      <c r="Q43" s="52">
        <v>40</v>
      </c>
      <c r="R43" s="54">
        <v>-15</v>
      </c>
      <c r="S43" s="52">
        <v>1012.21041176471</v>
      </c>
      <c r="T43" s="52">
        <v>911.05649749999998</v>
      </c>
      <c r="U43" s="55">
        <v>9.9933682847968708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23:C23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46040</v>
      </c>
      <c r="D2" s="32">
        <v>525481.23251538503</v>
      </c>
      <c r="E2" s="32">
        <v>388336.81834700902</v>
      </c>
      <c r="F2" s="32">
        <v>137144.41416837601</v>
      </c>
      <c r="G2" s="32">
        <v>388336.81834700902</v>
      </c>
      <c r="H2" s="32">
        <v>0.26098822504447999</v>
      </c>
    </row>
    <row r="3" spans="1:8" ht="14.25">
      <c r="A3" s="32">
        <v>2</v>
      </c>
      <c r="B3" s="33">
        <v>13</v>
      </c>
      <c r="C3" s="32">
        <v>8416.5720000000001</v>
      </c>
      <c r="D3" s="32">
        <v>77420.519408259599</v>
      </c>
      <c r="E3" s="32">
        <v>58869.486835988202</v>
      </c>
      <c r="F3" s="32">
        <v>18551.032572271401</v>
      </c>
      <c r="G3" s="32">
        <v>58869.486835988202</v>
      </c>
      <c r="H3" s="32">
        <v>0.239613899700759</v>
      </c>
    </row>
    <row r="4" spans="1:8" ht="14.25">
      <c r="A4" s="32">
        <v>3</v>
      </c>
      <c r="B4" s="33">
        <v>14</v>
      </c>
      <c r="C4" s="32">
        <v>91838</v>
      </c>
      <c r="D4" s="32">
        <v>108346.226675214</v>
      </c>
      <c r="E4" s="32">
        <v>75983.967352136795</v>
      </c>
      <c r="F4" s="32">
        <v>32362.259323076902</v>
      </c>
      <c r="G4" s="32">
        <v>75983.967352136795</v>
      </c>
      <c r="H4" s="32">
        <v>0.29869299851196801</v>
      </c>
    </row>
    <row r="5" spans="1:8" ht="14.25">
      <c r="A5" s="32">
        <v>4</v>
      </c>
      <c r="B5" s="33">
        <v>15</v>
      </c>
      <c r="C5" s="32">
        <v>3286</v>
      </c>
      <c r="D5" s="32">
        <v>40937.613557265002</v>
      </c>
      <c r="E5" s="32">
        <v>29961.7194692308</v>
      </c>
      <c r="F5" s="32">
        <v>10975.8940880342</v>
      </c>
      <c r="G5" s="32">
        <v>29961.7194692308</v>
      </c>
      <c r="H5" s="32">
        <v>0.26811269964920498</v>
      </c>
    </row>
    <row r="6" spans="1:8" ht="14.25">
      <c r="A6" s="32">
        <v>5</v>
      </c>
      <c r="B6" s="33">
        <v>16</v>
      </c>
      <c r="C6" s="32">
        <v>1928</v>
      </c>
      <c r="D6" s="32">
        <v>91856.266510256406</v>
      </c>
      <c r="E6" s="32">
        <v>68097.437612820504</v>
      </c>
      <c r="F6" s="32">
        <v>23758.828897435898</v>
      </c>
      <c r="G6" s="32">
        <v>68097.437612820504</v>
      </c>
      <c r="H6" s="32">
        <v>0.25865223789367803</v>
      </c>
    </row>
    <row r="7" spans="1:8" ht="14.25">
      <c r="A7" s="32">
        <v>6</v>
      </c>
      <c r="B7" s="33">
        <v>17</v>
      </c>
      <c r="C7" s="32">
        <v>15634</v>
      </c>
      <c r="D7" s="32">
        <v>233294.368115385</v>
      </c>
      <c r="E7" s="32">
        <v>167263.924592308</v>
      </c>
      <c r="F7" s="32">
        <v>66030.443523076901</v>
      </c>
      <c r="G7" s="32">
        <v>167263.924592308</v>
      </c>
      <c r="H7" s="32">
        <v>0.28303488016658401</v>
      </c>
    </row>
    <row r="8" spans="1:8" ht="14.25">
      <c r="A8" s="32">
        <v>7</v>
      </c>
      <c r="B8" s="33">
        <v>18</v>
      </c>
      <c r="C8" s="32">
        <v>43611</v>
      </c>
      <c r="D8" s="32">
        <v>134117.88421367499</v>
      </c>
      <c r="E8" s="32">
        <v>105757.445528205</v>
      </c>
      <c r="F8" s="32">
        <v>28360.438685470101</v>
      </c>
      <c r="G8" s="32">
        <v>105757.445528205</v>
      </c>
      <c r="H8" s="32">
        <v>0.21145903733678401</v>
      </c>
    </row>
    <row r="9" spans="1:8" ht="14.25">
      <c r="A9" s="32">
        <v>8</v>
      </c>
      <c r="B9" s="33">
        <v>19</v>
      </c>
      <c r="C9" s="32">
        <v>15508</v>
      </c>
      <c r="D9" s="32">
        <v>112513.383341026</v>
      </c>
      <c r="E9" s="32">
        <v>90360.434843589697</v>
      </c>
      <c r="F9" s="32">
        <v>22152.9484974359</v>
      </c>
      <c r="G9" s="32">
        <v>90360.434843589697</v>
      </c>
      <c r="H9" s="32">
        <v>0.196891674924491</v>
      </c>
    </row>
    <row r="10" spans="1:8" ht="14.25">
      <c r="A10" s="32">
        <v>9</v>
      </c>
      <c r="B10" s="33">
        <v>21</v>
      </c>
      <c r="C10" s="32">
        <v>199444</v>
      </c>
      <c r="D10" s="32">
        <v>761617.77379999997</v>
      </c>
      <c r="E10" s="32">
        <v>726968.44579999999</v>
      </c>
      <c r="F10" s="32">
        <v>34649.328000000001</v>
      </c>
      <c r="G10" s="32">
        <v>726968.44579999999</v>
      </c>
      <c r="H10" s="32">
        <v>4.5494379453779502E-2</v>
      </c>
    </row>
    <row r="11" spans="1:8" ht="14.25">
      <c r="A11" s="32">
        <v>10</v>
      </c>
      <c r="B11" s="33">
        <v>22</v>
      </c>
      <c r="C11" s="32">
        <v>47530</v>
      </c>
      <c r="D11" s="32">
        <v>663668.53274017095</v>
      </c>
      <c r="E11" s="32">
        <v>602815.14416581194</v>
      </c>
      <c r="F11" s="32">
        <v>60853.388574359</v>
      </c>
      <c r="G11" s="32">
        <v>602815.14416581194</v>
      </c>
      <c r="H11" s="32">
        <v>9.1692442194156801E-2</v>
      </c>
    </row>
    <row r="12" spans="1:8" ht="14.25">
      <c r="A12" s="32">
        <v>11</v>
      </c>
      <c r="B12" s="33">
        <v>23</v>
      </c>
      <c r="C12" s="32">
        <v>205545.43400000001</v>
      </c>
      <c r="D12" s="32">
        <v>2465307.4803812001</v>
      </c>
      <c r="E12" s="32">
        <v>2212831.2287136801</v>
      </c>
      <c r="F12" s="32">
        <v>252476.25166752099</v>
      </c>
      <c r="G12" s="32">
        <v>2212831.2287136801</v>
      </c>
      <c r="H12" s="32">
        <v>0.102411668190161</v>
      </c>
    </row>
    <row r="13" spans="1:8" ht="14.25">
      <c r="A13" s="32">
        <v>12</v>
      </c>
      <c r="B13" s="33">
        <v>24</v>
      </c>
      <c r="C13" s="32">
        <v>20636.081999999999</v>
      </c>
      <c r="D13" s="32">
        <v>597199.94682820502</v>
      </c>
      <c r="E13" s="32">
        <v>525111.06855299103</v>
      </c>
      <c r="F13" s="32">
        <v>72088.878275213705</v>
      </c>
      <c r="G13" s="32">
        <v>525111.06855299103</v>
      </c>
      <c r="H13" s="32">
        <v>0.120711461308873</v>
      </c>
    </row>
    <row r="14" spans="1:8" ht="14.25">
      <c r="A14" s="32">
        <v>13</v>
      </c>
      <c r="B14" s="33">
        <v>25</v>
      </c>
      <c r="C14" s="32">
        <v>70769</v>
      </c>
      <c r="D14" s="32">
        <v>826626.58429999999</v>
      </c>
      <c r="E14" s="32">
        <v>756987.89560000005</v>
      </c>
      <c r="F14" s="32">
        <v>69638.688699999999</v>
      </c>
      <c r="G14" s="32">
        <v>756987.89560000005</v>
      </c>
      <c r="H14" s="32">
        <v>8.4244433971321003E-2</v>
      </c>
    </row>
    <row r="15" spans="1:8" ht="14.25">
      <c r="A15" s="32">
        <v>14</v>
      </c>
      <c r="B15" s="33">
        <v>26</v>
      </c>
      <c r="C15" s="32">
        <v>52936</v>
      </c>
      <c r="D15" s="32">
        <v>322331.65784340102</v>
      </c>
      <c r="E15" s="32">
        <v>279059.43988254998</v>
      </c>
      <c r="F15" s="32">
        <v>43272.217960850197</v>
      </c>
      <c r="G15" s="32">
        <v>279059.43988254998</v>
      </c>
      <c r="H15" s="32">
        <v>0.134247496042952</v>
      </c>
    </row>
    <row r="16" spans="1:8" ht="14.25">
      <c r="A16" s="32">
        <v>15</v>
      </c>
      <c r="B16" s="33">
        <v>27</v>
      </c>
      <c r="C16" s="32">
        <v>147493.973</v>
      </c>
      <c r="D16" s="32">
        <v>1003529.17466667</v>
      </c>
      <c r="E16" s="32">
        <v>857413.84169999999</v>
      </c>
      <c r="F16" s="32">
        <v>146115.33296666699</v>
      </c>
      <c r="G16" s="32">
        <v>857413.84169999999</v>
      </c>
      <c r="H16" s="32">
        <v>0.14560147991233099</v>
      </c>
    </row>
    <row r="17" spans="1:8" ht="14.25">
      <c r="A17" s="32">
        <v>16</v>
      </c>
      <c r="B17" s="33">
        <v>29</v>
      </c>
      <c r="C17" s="32">
        <v>173132</v>
      </c>
      <c r="D17" s="32">
        <v>2227894.8182957298</v>
      </c>
      <c r="E17" s="32">
        <v>2068359.5763880301</v>
      </c>
      <c r="F17" s="32">
        <v>159535.24190769199</v>
      </c>
      <c r="G17" s="32">
        <v>2068359.5763880301</v>
      </c>
      <c r="H17" s="32">
        <v>7.1608067220036903E-2</v>
      </c>
    </row>
    <row r="18" spans="1:8" ht="14.25">
      <c r="A18" s="32">
        <v>17</v>
      </c>
      <c r="B18" s="33">
        <v>31</v>
      </c>
      <c r="C18" s="32">
        <v>32246.084999999999</v>
      </c>
      <c r="D18" s="32">
        <v>217602.31709522</v>
      </c>
      <c r="E18" s="32">
        <v>186302.385512143</v>
      </c>
      <c r="F18" s="32">
        <v>31299.931583076599</v>
      </c>
      <c r="G18" s="32">
        <v>186302.385512143</v>
      </c>
      <c r="H18" s="32">
        <v>0.14384006567990801</v>
      </c>
    </row>
    <row r="19" spans="1:8" ht="14.25">
      <c r="A19" s="32">
        <v>18</v>
      </c>
      <c r="B19" s="33">
        <v>32</v>
      </c>
      <c r="C19" s="32">
        <v>16965.080999999998</v>
      </c>
      <c r="D19" s="32">
        <v>195223.19104209999</v>
      </c>
      <c r="E19" s="32">
        <v>175081.26662561399</v>
      </c>
      <c r="F19" s="32">
        <v>20141.924416486101</v>
      </c>
      <c r="G19" s="32">
        <v>175081.26662561399</v>
      </c>
      <c r="H19" s="32">
        <v>0.103173830470492</v>
      </c>
    </row>
    <row r="20" spans="1:8" ht="14.25">
      <c r="A20" s="32">
        <v>19</v>
      </c>
      <c r="B20" s="33">
        <v>33</v>
      </c>
      <c r="C20" s="32">
        <v>41270.271999999997</v>
      </c>
      <c r="D20" s="32">
        <v>517672.082315301</v>
      </c>
      <c r="E20" s="32">
        <v>406695.26652786601</v>
      </c>
      <c r="F20" s="32">
        <v>110976.815787435</v>
      </c>
      <c r="G20" s="32">
        <v>406695.26652786601</v>
      </c>
      <c r="H20" s="32">
        <v>0.21437666735105501</v>
      </c>
    </row>
    <row r="21" spans="1:8" ht="14.25">
      <c r="A21" s="32">
        <v>20</v>
      </c>
      <c r="B21" s="33">
        <v>34</v>
      </c>
      <c r="C21" s="32">
        <v>50727.232000000004</v>
      </c>
      <c r="D21" s="32">
        <v>251730.75375332401</v>
      </c>
      <c r="E21" s="32">
        <v>170540.84156449899</v>
      </c>
      <c r="F21" s="32">
        <v>81189.912188825198</v>
      </c>
      <c r="G21" s="32">
        <v>170540.84156449899</v>
      </c>
      <c r="H21" s="32">
        <v>0.32252679093943698</v>
      </c>
    </row>
    <row r="22" spans="1:8" ht="14.25">
      <c r="A22" s="32">
        <v>21</v>
      </c>
      <c r="B22" s="33">
        <v>35</v>
      </c>
      <c r="C22" s="32">
        <v>34198.578000000001</v>
      </c>
      <c r="D22" s="32">
        <v>705867.14011592895</v>
      </c>
      <c r="E22" s="32">
        <v>646300.68169505103</v>
      </c>
      <c r="F22" s="32">
        <v>59566.458420878298</v>
      </c>
      <c r="G22" s="32">
        <v>646300.68169505103</v>
      </c>
      <c r="H22" s="32">
        <v>8.4387634776560499E-2</v>
      </c>
    </row>
    <row r="23" spans="1:8" ht="14.25">
      <c r="A23" s="32">
        <v>22</v>
      </c>
      <c r="B23" s="33">
        <v>36</v>
      </c>
      <c r="C23" s="32">
        <v>117438.66899999999</v>
      </c>
      <c r="D23" s="32">
        <v>632418.86354070797</v>
      </c>
      <c r="E23" s="32">
        <v>535752.85198860802</v>
      </c>
      <c r="F23" s="32">
        <v>96666.011552099706</v>
      </c>
      <c r="G23" s="32">
        <v>535752.85198860802</v>
      </c>
      <c r="H23" s="32">
        <v>0.15285124642060499</v>
      </c>
    </row>
    <row r="24" spans="1:8" ht="14.25">
      <c r="A24" s="32">
        <v>23</v>
      </c>
      <c r="B24" s="33">
        <v>37</v>
      </c>
      <c r="C24" s="32">
        <v>88770.459000000003</v>
      </c>
      <c r="D24" s="32">
        <v>956492.57739203505</v>
      </c>
      <c r="E24" s="32">
        <v>790282.60603921802</v>
      </c>
      <c r="F24" s="32">
        <v>166209.971352817</v>
      </c>
      <c r="G24" s="32">
        <v>790282.60603921802</v>
      </c>
      <c r="H24" s="32">
        <v>0.17377026783208699</v>
      </c>
    </row>
    <row r="25" spans="1:8" ht="14.25">
      <c r="A25" s="32">
        <v>24</v>
      </c>
      <c r="B25" s="33">
        <v>38</v>
      </c>
      <c r="C25" s="32">
        <v>174963.79399999999</v>
      </c>
      <c r="D25" s="32">
        <v>794000.81243274303</v>
      </c>
      <c r="E25" s="32">
        <v>738150.43381946895</v>
      </c>
      <c r="F25" s="32">
        <v>55850.378613274297</v>
      </c>
      <c r="G25" s="32">
        <v>738150.43381946895</v>
      </c>
      <c r="H25" s="32">
        <v>7.0340455247336703E-2</v>
      </c>
    </row>
    <row r="26" spans="1:8" ht="14.25">
      <c r="A26" s="32">
        <v>25</v>
      </c>
      <c r="B26" s="33">
        <v>39</v>
      </c>
      <c r="C26" s="32">
        <v>81778.224000000002</v>
      </c>
      <c r="D26" s="32">
        <v>135669.48582319001</v>
      </c>
      <c r="E26" s="32">
        <v>92396.190330134705</v>
      </c>
      <c r="F26" s="32">
        <v>43273.295493055703</v>
      </c>
      <c r="G26" s="32">
        <v>92396.190330134705</v>
      </c>
      <c r="H26" s="32">
        <v>0.31896115202685399</v>
      </c>
    </row>
    <row r="27" spans="1:8" ht="14.25">
      <c r="A27" s="32">
        <v>26</v>
      </c>
      <c r="B27" s="33">
        <v>40</v>
      </c>
      <c r="C27" s="32">
        <v>6</v>
      </c>
      <c r="D27" s="32">
        <v>23.077000000000002</v>
      </c>
      <c r="E27" s="32">
        <v>18.5838</v>
      </c>
      <c r="F27" s="32">
        <v>4.4931999999999999</v>
      </c>
      <c r="G27" s="32">
        <v>18.5838</v>
      </c>
      <c r="H27" s="32">
        <v>0.19470468431771901</v>
      </c>
    </row>
    <row r="28" spans="1:8" ht="14.25">
      <c r="A28" s="32">
        <v>27</v>
      </c>
      <c r="B28" s="33">
        <v>42</v>
      </c>
      <c r="C28" s="32">
        <v>6626.89</v>
      </c>
      <c r="D28" s="32">
        <v>97089.242400000003</v>
      </c>
      <c r="E28" s="32">
        <v>85469.134600000005</v>
      </c>
      <c r="F28" s="32">
        <v>11620.1078</v>
      </c>
      <c r="G28" s="32">
        <v>85469.134600000005</v>
      </c>
      <c r="H28" s="32">
        <v>0.119684812784161</v>
      </c>
    </row>
    <row r="29" spans="1:8" ht="14.25">
      <c r="A29" s="32">
        <v>28</v>
      </c>
      <c r="B29" s="33">
        <v>75</v>
      </c>
      <c r="C29" s="32">
        <v>370</v>
      </c>
      <c r="D29" s="32">
        <v>223341.025641026</v>
      </c>
      <c r="E29" s="32">
        <v>214347.15384615399</v>
      </c>
      <c r="F29" s="32">
        <v>8993.8717948717895</v>
      </c>
      <c r="G29" s="32">
        <v>214347.15384615399</v>
      </c>
      <c r="H29" s="32">
        <v>4.0269680722822401E-2</v>
      </c>
    </row>
    <row r="30" spans="1:8" ht="14.25">
      <c r="A30" s="32">
        <v>29</v>
      </c>
      <c r="B30" s="33">
        <v>76</v>
      </c>
      <c r="C30" s="32">
        <v>1909</v>
      </c>
      <c r="D30" s="32">
        <v>351545.73324529902</v>
      </c>
      <c r="E30" s="32">
        <v>328927.59745128202</v>
      </c>
      <c r="F30" s="32">
        <v>22618.1357940171</v>
      </c>
      <c r="G30" s="32">
        <v>328927.59745128202</v>
      </c>
      <c r="H30" s="32">
        <v>6.4339099169878899E-2</v>
      </c>
    </row>
    <row r="31" spans="1:8" ht="14.25">
      <c r="A31" s="32">
        <v>30</v>
      </c>
      <c r="B31" s="33">
        <v>99</v>
      </c>
      <c r="C31" s="32">
        <v>33</v>
      </c>
      <c r="D31" s="32">
        <v>34415.1538461538</v>
      </c>
      <c r="E31" s="32">
        <v>29174.408547008501</v>
      </c>
      <c r="F31" s="32">
        <v>5240.7452991453001</v>
      </c>
      <c r="G31" s="32">
        <v>29174.408547008501</v>
      </c>
      <c r="H31" s="32">
        <v>0.15228016479522399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2014-04-01T00:21:27Z</dcterms:modified>
</cp:coreProperties>
</file>