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<sst xmlns="http://schemas.openxmlformats.org/spreadsheetml/2006/main" count="114" uniqueCount="71">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</sst>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13139421.1686</v>
      </c>
      <c r="F3" s="25">
        <f>RA!I7</f>
        <v>1694236.15</v>
      </c>
      <c r="G3" s="16">
        <f>E3-F3</f>
        <v>11445185.0186</v>
      </c>
      <c r="H3" s="27">
        <f>RA!J7</f>
        <v>12.8942982210572</v>
      </c>
      <c r="I3" s="20">
        <f>SUM(I4:I39)</f>
        <v>13139423.909670655</v>
      </c>
      <c r="J3" s="21">
        <f>SUM(J4:J39)</f>
        <v>11445184.99316234</v>
      </c>
      <c r="K3" s="22">
        <f>E3-I3</f>
        <v>-2.7410706542432308</v>
      </c>
      <c r="L3" s="22">
        <f>G3-J3</f>
        <v>2.543766051530838E-2</v>
      </c>
    </row>
    <row r="4" spans="1:12">
      <c r="A4" s="59">
        <f>RA!A8</f>
        <v>41731</v>
      </c>
      <c r="B4" s="12">
        <v>12</v>
      </c>
      <c r="C4" s="56" t="s">
        <v>6</v>
      </c>
      <c r="D4" s="56"/>
      <c r="E4" s="15">
        <f>VLOOKUP(C4,RA!B8:D39,3,0)</f>
        <v>462289.04979999998</v>
      </c>
      <c r="F4" s="25">
        <f>VLOOKUP(C4,RA!B8:I43,8,0)</f>
        <v>120523.4379</v>
      </c>
      <c r="G4" s="16">
        <f t="shared" ref="G4:G39" si="0">E4-F4</f>
        <v>341765.61189999996</v>
      </c>
      <c r="H4" s="27">
        <f>RA!J8</f>
        <v>26.071012919761401</v>
      </c>
      <c r="I4" s="20">
        <f>VLOOKUP(B4,RMS!B:D,3,FALSE)</f>
        <v>462289.37947435898</v>
      </c>
      <c r="J4" s="21">
        <f>VLOOKUP(B4,RMS!B:E,4,FALSE)</f>
        <v>341765.61394102598</v>
      </c>
      <c r="K4" s="22">
        <f t="shared" ref="K4:K39" si="1">E4-I4</f>
        <v>-0.32967435900354758</v>
      </c>
      <c r="L4" s="22">
        <f t="shared" ref="L4:L39" si="2">G4-J4</f>
        <v>-2.0410260185599327E-3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73950.528200000001</v>
      </c>
      <c r="F5" s="25">
        <f>VLOOKUP(C5,RA!B9:I44,8,0)</f>
        <v>17996.823199999999</v>
      </c>
      <c r="G5" s="16">
        <f t="shared" si="0"/>
        <v>55953.705000000002</v>
      </c>
      <c r="H5" s="27">
        <f>RA!J9</f>
        <v>24.336301089462701</v>
      </c>
      <c r="I5" s="20">
        <f>VLOOKUP(B5,RMS!B:D,3,FALSE)</f>
        <v>73950.542122494502</v>
      </c>
      <c r="J5" s="21">
        <f>VLOOKUP(B5,RMS!B:E,4,FALSE)</f>
        <v>55953.706903305298</v>
      </c>
      <c r="K5" s="22">
        <f t="shared" si="1"/>
        <v>-1.392249450145755E-2</v>
      </c>
      <c r="L5" s="22">
        <f t="shared" si="2"/>
        <v>-1.9033052958548069E-3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104645.999</v>
      </c>
      <c r="F6" s="25">
        <f>VLOOKUP(C6,RA!B10:I45,8,0)</f>
        <v>29867.493299999998</v>
      </c>
      <c r="G6" s="16">
        <f t="shared" si="0"/>
        <v>74778.505699999994</v>
      </c>
      <c r="H6" s="27">
        <f>RA!J10</f>
        <v>28.541457471298099</v>
      </c>
      <c r="I6" s="20">
        <f>VLOOKUP(B6,RMS!B:D,3,FALSE)</f>
        <v>104647.78051111101</v>
      </c>
      <c r="J6" s="21">
        <f>VLOOKUP(B6,RMS!B:E,4,FALSE)</f>
        <v>74778.505405128206</v>
      </c>
      <c r="K6" s="22">
        <f t="shared" si="1"/>
        <v>-1.7815111110103317</v>
      </c>
      <c r="L6" s="22">
        <f t="shared" si="2"/>
        <v>2.9487178835552186E-4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43242.581299999998</v>
      </c>
      <c r="F7" s="25">
        <f>VLOOKUP(C7,RA!B11:I46,8,0)</f>
        <v>9193.4593000000004</v>
      </c>
      <c r="G7" s="16">
        <f t="shared" si="0"/>
        <v>34049.121999999996</v>
      </c>
      <c r="H7" s="27">
        <f>RA!J11</f>
        <v>21.2602000704338</v>
      </c>
      <c r="I7" s="20">
        <f>VLOOKUP(B7,RMS!B:D,3,FALSE)</f>
        <v>43242.596808547001</v>
      </c>
      <c r="J7" s="21">
        <f>VLOOKUP(B7,RMS!B:E,4,FALSE)</f>
        <v>34049.122083760703</v>
      </c>
      <c r="K7" s="22">
        <f t="shared" si="1"/>
        <v>-1.5508547003264539E-2</v>
      </c>
      <c r="L7" s="22">
        <f t="shared" si="2"/>
        <v>-8.3760707639157772E-5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84791.165900000007</v>
      </c>
      <c r="F8" s="25">
        <f>VLOOKUP(C8,RA!B12:I47,8,0)</f>
        <v>21207.0059</v>
      </c>
      <c r="G8" s="16">
        <f t="shared" si="0"/>
        <v>63584.160000000003</v>
      </c>
      <c r="H8" s="27">
        <f>RA!J12</f>
        <v>25.0108671993152</v>
      </c>
      <c r="I8" s="20">
        <f>VLOOKUP(B8,RMS!B:D,3,FALSE)</f>
        <v>84791.164507692301</v>
      </c>
      <c r="J8" s="21">
        <f>VLOOKUP(B8,RMS!B:E,4,FALSE)</f>
        <v>63584.161002564098</v>
      </c>
      <c r="K8" s="22">
        <f t="shared" si="1"/>
        <v>1.3923077058279887E-3</v>
      </c>
      <c r="L8" s="22">
        <f t="shared" si="2"/>
        <v>-1.0025640949606895E-3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204422.53709999999</v>
      </c>
      <c r="F9" s="25">
        <f>VLOOKUP(C9,RA!B13:I48,8,0)</f>
        <v>63207.309800000003</v>
      </c>
      <c r="G9" s="16">
        <f t="shared" si="0"/>
        <v>141215.22729999997</v>
      </c>
      <c r="H9" s="27">
        <f>RA!J13</f>
        <v>30.919932164367999</v>
      </c>
      <c r="I9" s="20">
        <f>VLOOKUP(B9,RMS!B:D,3,FALSE)</f>
        <v>204422.670512821</v>
      </c>
      <c r="J9" s="21">
        <f>VLOOKUP(B9,RMS!B:E,4,FALSE)</f>
        <v>141215.22740598299</v>
      </c>
      <c r="K9" s="22">
        <f t="shared" si="1"/>
        <v>-0.13341282101464458</v>
      </c>
      <c r="L9" s="22">
        <f t="shared" si="2"/>
        <v>-1.0598302469588816E-4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122057.5876</v>
      </c>
      <c r="F10" s="25">
        <f>VLOOKUP(C10,RA!B14:I49,8,0)</f>
        <v>23087.676100000001</v>
      </c>
      <c r="G10" s="16">
        <f t="shared" si="0"/>
        <v>98969.911500000002</v>
      </c>
      <c r="H10" s="27">
        <f>RA!J14</f>
        <v>18.915396047037699</v>
      </c>
      <c r="I10" s="20">
        <f>VLOOKUP(B10,RMS!B:D,3,FALSE)</f>
        <v>122057.58215982901</v>
      </c>
      <c r="J10" s="21">
        <f>VLOOKUP(B10,RMS!B:E,4,FALSE)</f>
        <v>98969.911880341897</v>
      </c>
      <c r="K10" s="22">
        <f t="shared" si="1"/>
        <v>5.4401709930971265E-3</v>
      </c>
      <c r="L10" s="22">
        <f t="shared" si="2"/>
        <v>-3.8034189492464066E-4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95774.790999999997</v>
      </c>
      <c r="F11" s="25">
        <f>VLOOKUP(C11,RA!B15:I50,8,0)</f>
        <v>20290.5118</v>
      </c>
      <c r="G11" s="16">
        <f t="shared" si="0"/>
        <v>75484.27919999999</v>
      </c>
      <c r="H11" s="27">
        <f>RA!J15</f>
        <v>21.185649781266601</v>
      </c>
      <c r="I11" s="20">
        <f>VLOOKUP(B11,RMS!B:D,3,FALSE)</f>
        <v>95774.8592948718</v>
      </c>
      <c r="J11" s="21">
        <f>VLOOKUP(B11,RMS!B:E,4,FALSE)</f>
        <v>75484.280377777803</v>
      </c>
      <c r="K11" s="22">
        <f t="shared" si="1"/>
        <v>-6.8294871802208945E-2</v>
      </c>
      <c r="L11" s="22">
        <f t="shared" si="2"/>
        <v>-1.1777778126997873E-3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633784.00829999999</v>
      </c>
      <c r="F12" s="25">
        <f>VLOOKUP(C12,RA!B16:I51,8,0)</f>
        <v>48998.972500000003</v>
      </c>
      <c r="G12" s="16">
        <f t="shared" si="0"/>
        <v>584785.03579999995</v>
      </c>
      <c r="H12" s="27">
        <f>RA!J16</f>
        <v>7.7311784232975604</v>
      </c>
      <c r="I12" s="20">
        <f>VLOOKUP(B12,RMS!B:D,3,FALSE)</f>
        <v>633783.99609999999</v>
      </c>
      <c r="J12" s="21">
        <f>VLOOKUP(B12,RMS!B:E,4,FALSE)</f>
        <v>584785.03579999995</v>
      </c>
      <c r="K12" s="22">
        <f t="shared" si="1"/>
        <v>1.2199999997392297E-2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512863.80200000003</v>
      </c>
      <c r="F13" s="25">
        <f>VLOOKUP(C13,RA!B17:I52,8,0)</f>
        <v>67275.990399999995</v>
      </c>
      <c r="G13" s="16">
        <f t="shared" si="0"/>
        <v>445587.81160000002</v>
      </c>
      <c r="H13" s="27">
        <f>RA!J17</f>
        <v>13.117710810871399</v>
      </c>
      <c r="I13" s="20">
        <f>VLOOKUP(B13,RMS!B:D,3,FALSE)</f>
        <v>512863.87292564102</v>
      </c>
      <c r="J13" s="21">
        <f>VLOOKUP(B13,RMS!B:E,4,FALSE)</f>
        <v>445587.81207179499</v>
      </c>
      <c r="K13" s="22">
        <f t="shared" si="1"/>
        <v>-7.0925640990026295E-2</v>
      </c>
      <c r="L13" s="22">
        <f t="shared" si="2"/>
        <v>-4.717949777841568E-4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1533032.5321</v>
      </c>
      <c r="F14" s="25">
        <f>VLOOKUP(C14,RA!B18:I53,8,0)</f>
        <v>210209.2156</v>
      </c>
      <c r="G14" s="16">
        <f t="shared" si="0"/>
        <v>1322823.3165</v>
      </c>
      <c r="H14" s="27">
        <f>RA!J18</f>
        <v>13.7119866146642</v>
      </c>
      <c r="I14" s="20">
        <f>VLOOKUP(B14,RMS!B:D,3,FALSE)</f>
        <v>1533032.6630128201</v>
      </c>
      <c r="J14" s="21">
        <f>VLOOKUP(B14,RMS!B:E,4,FALSE)</f>
        <v>1322823.3148598301</v>
      </c>
      <c r="K14" s="22">
        <f t="shared" si="1"/>
        <v>-0.13091282011009753</v>
      </c>
      <c r="L14" s="22">
        <f t="shared" si="2"/>
        <v>1.6401698812842369E-3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894964.34900000005</v>
      </c>
      <c r="F15" s="25">
        <f>VLOOKUP(C15,RA!B19:I54,8,0)</f>
        <v>64235.592499999999</v>
      </c>
      <c r="G15" s="16">
        <f t="shared" si="0"/>
        <v>830728.75650000002</v>
      </c>
      <c r="H15" s="27">
        <f>RA!J19</f>
        <v>7.1774470761628102</v>
      </c>
      <c r="I15" s="20">
        <f>VLOOKUP(B15,RMS!B:D,3,FALSE)</f>
        <v>894964.39352136804</v>
      </c>
      <c r="J15" s="21">
        <f>VLOOKUP(B15,RMS!B:E,4,FALSE)</f>
        <v>830728.75527265004</v>
      </c>
      <c r="K15" s="22">
        <f t="shared" si="1"/>
        <v>-4.4521367992274463E-2</v>
      </c>
      <c r="L15" s="22">
        <f t="shared" si="2"/>
        <v>1.2273499742150307E-3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660254.74959999998</v>
      </c>
      <c r="F16" s="25">
        <f>VLOOKUP(C16,RA!B20:I55,8,0)</f>
        <v>58212.798999999999</v>
      </c>
      <c r="G16" s="16">
        <f t="shared" si="0"/>
        <v>602041.95059999998</v>
      </c>
      <c r="H16" s="27">
        <f>RA!J20</f>
        <v>8.8167179464088505</v>
      </c>
      <c r="I16" s="20">
        <f>VLOOKUP(B16,RMS!B:D,3,FALSE)</f>
        <v>660254.80559999996</v>
      </c>
      <c r="J16" s="21">
        <f>VLOOKUP(B16,RMS!B:E,4,FALSE)</f>
        <v>602041.95059999998</v>
      </c>
      <c r="K16" s="22">
        <f t="shared" si="1"/>
        <v>-5.5999999982304871E-2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287438.42979999998</v>
      </c>
      <c r="F17" s="25">
        <f>VLOOKUP(C17,RA!B21:I56,8,0)</f>
        <v>45409.6924</v>
      </c>
      <c r="G17" s="16">
        <f t="shared" si="0"/>
        <v>242028.73739999998</v>
      </c>
      <c r="H17" s="27">
        <f>RA!J21</f>
        <v>15.798058885722501</v>
      </c>
      <c r="I17" s="20">
        <f>VLOOKUP(B17,RMS!B:D,3,FALSE)</f>
        <v>287438.33060610399</v>
      </c>
      <c r="J17" s="21">
        <f>VLOOKUP(B17,RMS!B:E,4,FALSE)</f>
        <v>242028.737279578</v>
      </c>
      <c r="K17" s="22">
        <f t="shared" si="1"/>
        <v>9.9193895992357284E-2</v>
      </c>
      <c r="L17" s="22">
        <f t="shared" si="2"/>
        <v>1.2042198795825243E-4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892899.32160000002</v>
      </c>
      <c r="F18" s="25">
        <f>VLOOKUP(C18,RA!B22:I57,8,0)</f>
        <v>102471.31419999999</v>
      </c>
      <c r="G18" s="16">
        <f t="shared" si="0"/>
        <v>790428.0074</v>
      </c>
      <c r="H18" s="27">
        <f>RA!J22</f>
        <v>11.476245050380401</v>
      </c>
      <c r="I18" s="20">
        <f>VLOOKUP(B18,RMS!B:D,3,FALSE)</f>
        <v>892899.15143333306</v>
      </c>
      <c r="J18" s="21">
        <f>VLOOKUP(B18,RMS!B:E,4,FALSE)</f>
        <v>790428.00569999998</v>
      </c>
      <c r="K18" s="22">
        <f t="shared" si="1"/>
        <v>0.17016666696872562</v>
      </c>
      <c r="L18" s="22">
        <f t="shared" si="2"/>
        <v>1.7000000225380063E-3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1982484.885</v>
      </c>
      <c r="F19" s="25">
        <f>VLOOKUP(C19,RA!B23:I58,8,0)</f>
        <v>128711.3223</v>
      </c>
      <c r="G19" s="16">
        <f t="shared" si="0"/>
        <v>1853773.5627000001</v>
      </c>
      <c r="H19" s="27">
        <f>RA!J23</f>
        <v>6.4924238905357399</v>
      </c>
      <c r="I19" s="20">
        <f>VLOOKUP(B19,RMS!B:D,3,FALSE)</f>
        <v>1982485.55035726</v>
      </c>
      <c r="J19" s="21">
        <f>VLOOKUP(B19,RMS!B:E,4,FALSE)</f>
        <v>1853773.59185299</v>
      </c>
      <c r="K19" s="22">
        <f t="shared" si="1"/>
        <v>-0.66535726003348827</v>
      </c>
      <c r="L19" s="22">
        <f t="shared" si="2"/>
        <v>-2.9152989853173494E-2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206669.31580000001</v>
      </c>
      <c r="F20" s="25">
        <f>VLOOKUP(C20,RA!B24:I59,8,0)</f>
        <v>35116.549700000003</v>
      </c>
      <c r="G20" s="16">
        <f t="shared" si="0"/>
        <v>171552.76610000001</v>
      </c>
      <c r="H20" s="27">
        <f>RA!J24</f>
        <v>16.991661081407599</v>
      </c>
      <c r="I20" s="20">
        <f>VLOOKUP(B20,RMS!B:D,3,FALSE)</f>
        <v>206669.31223418799</v>
      </c>
      <c r="J20" s="21">
        <f>VLOOKUP(B20,RMS!B:E,4,FALSE)</f>
        <v>171552.775174982</v>
      </c>
      <c r="K20" s="22">
        <f t="shared" si="1"/>
        <v>3.5658120177686214E-3</v>
      </c>
      <c r="L20" s="22">
        <f t="shared" si="2"/>
        <v>-9.0749819937627763E-3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162035.5753</v>
      </c>
      <c r="F21" s="25">
        <f>VLOOKUP(C21,RA!B25:I60,8,0)</f>
        <v>15848.8452</v>
      </c>
      <c r="G21" s="16">
        <f t="shared" si="0"/>
        <v>146186.73009999999</v>
      </c>
      <c r="H21" s="27">
        <f>RA!J25</f>
        <v>9.7810898444102392</v>
      </c>
      <c r="I21" s="20">
        <f>VLOOKUP(B21,RMS!B:D,3,FALSE)</f>
        <v>162035.578581507</v>
      </c>
      <c r="J21" s="21">
        <f>VLOOKUP(B21,RMS!B:E,4,FALSE)</f>
        <v>146186.73174685301</v>
      </c>
      <c r="K21" s="22">
        <f t="shared" si="1"/>
        <v>-3.2815070007927716E-3</v>
      </c>
      <c r="L21" s="22">
        <f t="shared" si="2"/>
        <v>-1.6468530229758471E-3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466019.46480000002</v>
      </c>
      <c r="F22" s="25">
        <f>VLOOKUP(C22,RA!B26:I61,8,0)</f>
        <v>102187.68030000001</v>
      </c>
      <c r="G22" s="16">
        <f t="shared" si="0"/>
        <v>363831.78450000001</v>
      </c>
      <c r="H22" s="27">
        <f>RA!J26</f>
        <v>21.927770837609899</v>
      </c>
      <c r="I22" s="20">
        <f>VLOOKUP(B22,RMS!B:D,3,FALSE)</f>
        <v>466019.43095017801</v>
      </c>
      <c r="J22" s="21">
        <f>VLOOKUP(B22,RMS!B:E,4,FALSE)</f>
        <v>363831.78838097502</v>
      </c>
      <c r="K22" s="22">
        <f t="shared" si="1"/>
        <v>3.3849822008050978E-2</v>
      </c>
      <c r="L22" s="22">
        <f t="shared" si="2"/>
        <v>-3.8809750112704933E-3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230531.00109999999</v>
      </c>
      <c r="F23" s="25">
        <f>VLOOKUP(C23,RA!B27:I62,8,0)</f>
        <v>73307.048200000005</v>
      </c>
      <c r="G23" s="16">
        <f t="shared" si="0"/>
        <v>157223.95289999997</v>
      </c>
      <c r="H23" s="27">
        <f>RA!J27</f>
        <v>31.799214791159802</v>
      </c>
      <c r="I23" s="20">
        <f>VLOOKUP(B23,RMS!B:D,3,FALSE)</f>
        <v>230531.01918216501</v>
      </c>
      <c r="J23" s="21">
        <f>VLOOKUP(B23,RMS!B:E,4,FALSE)</f>
        <v>157223.956395582</v>
      </c>
      <c r="K23" s="22">
        <f t="shared" si="1"/>
        <v>-1.8082165013765916E-2</v>
      </c>
      <c r="L23" s="22">
        <f t="shared" si="2"/>
        <v>-3.4955820301547647E-3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680245.00150000001</v>
      </c>
      <c r="F24" s="25">
        <f>VLOOKUP(C24,RA!B28:I63,8,0)</f>
        <v>61508.071799999998</v>
      </c>
      <c r="G24" s="16">
        <f t="shared" si="0"/>
        <v>618736.92969999998</v>
      </c>
      <c r="H24" s="27">
        <f>RA!J28</f>
        <v>9.0420468602296697</v>
      </c>
      <c r="I24" s="20">
        <f>VLOOKUP(B24,RMS!B:D,3,FALSE)</f>
        <v>680245.00189203501</v>
      </c>
      <c r="J24" s="21">
        <f>VLOOKUP(B24,RMS!B:E,4,FALSE)</f>
        <v>618736.92387343396</v>
      </c>
      <c r="K24" s="22">
        <f t="shared" si="1"/>
        <v>-3.9203499909490347E-4</v>
      </c>
      <c r="L24" s="22">
        <f t="shared" si="2"/>
        <v>5.8265660190954804E-3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550836.2574</v>
      </c>
      <c r="F25" s="25">
        <f>VLOOKUP(C25,RA!B29:I64,8,0)</f>
        <v>93258.311199999996</v>
      </c>
      <c r="G25" s="16">
        <f t="shared" si="0"/>
        <v>457577.94620000001</v>
      </c>
      <c r="H25" s="27">
        <f>RA!J29</f>
        <v>16.930314580268998</v>
      </c>
      <c r="I25" s="20">
        <f>VLOOKUP(B25,RMS!B:D,3,FALSE)</f>
        <v>550836.255216814</v>
      </c>
      <c r="J25" s="21">
        <f>VLOOKUP(B25,RMS!B:E,4,FALSE)</f>
        <v>457577.89611785102</v>
      </c>
      <c r="K25" s="22">
        <f t="shared" si="1"/>
        <v>2.183186006732285E-3</v>
      </c>
      <c r="L25" s="22">
        <f t="shared" si="2"/>
        <v>5.0082148984074593E-2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867782.62760000001</v>
      </c>
      <c r="F26" s="25">
        <f>VLOOKUP(C26,RA!B30:I65,8,0)</f>
        <v>147765.7732</v>
      </c>
      <c r="G26" s="16">
        <f t="shared" si="0"/>
        <v>720016.85440000007</v>
      </c>
      <c r="H26" s="27">
        <f>RA!J30</f>
        <v>17.0279708881326</v>
      </c>
      <c r="I26" s="20">
        <f>VLOOKUP(B26,RMS!B:D,3,FALSE)</f>
        <v>867782.57795309694</v>
      </c>
      <c r="J26" s="21">
        <f>VLOOKUP(B26,RMS!B:E,4,FALSE)</f>
        <v>720016.86330182804</v>
      </c>
      <c r="K26" s="22">
        <f t="shared" si="1"/>
        <v>4.9646903062239289E-2</v>
      </c>
      <c r="L26" s="22">
        <f t="shared" si="2"/>
        <v>-8.9018279686570168E-3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676346.3665</v>
      </c>
      <c r="F27" s="25">
        <f>VLOOKUP(C27,RA!B31:I66,8,0)</f>
        <v>53093.493499999997</v>
      </c>
      <c r="G27" s="16">
        <f t="shared" si="0"/>
        <v>623252.87300000002</v>
      </c>
      <c r="H27" s="27">
        <f>RA!J31</f>
        <v>7.8500449074268799</v>
      </c>
      <c r="I27" s="20">
        <f>VLOOKUP(B27,RMS!B:D,3,FALSE)</f>
        <v>676346.376772566</v>
      </c>
      <c r="J27" s="21">
        <f>VLOOKUP(B27,RMS!B:E,4,FALSE)</f>
        <v>623252.85730530997</v>
      </c>
      <c r="K27" s="22">
        <f t="shared" si="1"/>
        <v>-1.0272565996274352E-2</v>
      </c>
      <c r="L27" s="22">
        <f t="shared" si="2"/>
        <v>1.5694690053351223E-2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119294.9708</v>
      </c>
      <c r="F28" s="25">
        <f>VLOOKUP(C28,RA!B32:I67,8,0)</f>
        <v>37757.695099999997</v>
      </c>
      <c r="G28" s="16">
        <f t="shared" si="0"/>
        <v>81537.275699999998</v>
      </c>
      <c r="H28" s="27">
        <f>RA!J32</f>
        <v>31.650701489588698</v>
      </c>
      <c r="I28" s="20">
        <f>VLOOKUP(B28,RMS!B:D,3,FALSE)</f>
        <v>119294.753026655</v>
      </c>
      <c r="J28" s="21">
        <f>VLOOKUP(B28,RMS!B:E,4,FALSE)</f>
        <v>81537.269201842093</v>
      </c>
      <c r="K28" s="22">
        <f t="shared" si="1"/>
        <v>0.21777334499347489</v>
      </c>
      <c r="L28" s="22">
        <f t="shared" si="2"/>
        <v>6.4981579052982852E-3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42.308100000000003</v>
      </c>
      <c r="F29" s="25">
        <f>VLOOKUP(C29,RA!B33:I68,8,0)</f>
        <v>8.2380999999999993</v>
      </c>
      <c r="G29" s="16">
        <f t="shared" si="0"/>
        <v>34.070000000000007</v>
      </c>
      <c r="H29" s="27">
        <f>RA!J33</f>
        <v>19.471685091034601</v>
      </c>
      <c r="I29" s="20">
        <f>VLOOKUP(B29,RMS!B:D,3,FALSE)</f>
        <v>42.3078</v>
      </c>
      <c r="J29" s="21">
        <f>VLOOKUP(B29,RMS!B:E,4,FALSE)</f>
        <v>34.07</v>
      </c>
      <c r="K29" s="22">
        <f t="shared" si="1"/>
        <v>3.0000000000285354E-4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76673.625700000004</v>
      </c>
      <c r="F31" s="25">
        <f>VLOOKUP(C31,RA!B35:I70,8,0)</f>
        <v>10173.782499999999</v>
      </c>
      <c r="G31" s="16">
        <f t="shared" si="0"/>
        <v>66499.843200000003</v>
      </c>
      <c r="H31" s="27">
        <f>RA!J35</f>
        <v>13.2689466646678</v>
      </c>
      <c r="I31" s="20">
        <f>VLOOKUP(B31,RMS!B:D,3,FALSE)</f>
        <v>76673.625700000004</v>
      </c>
      <c r="J31" s="21">
        <f>VLOOKUP(B31,RMS!B:E,4,FALSE)</f>
        <v>66499.8416</v>
      </c>
      <c r="K31" s="22">
        <f t="shared" si="1"/>
        <v>0</v>
      </c>
      <c r="L31" s="22">
        <f t="shared" si="2"/>
        <v>1.6000000032363459E-3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172238.46109999999</v>
      </c>
      <c r="F35" s="25">
        <f>VLOOKUP(C35,RA!B8:I74,8,0)</f>
        <v>8617.3106000000007</v>
      </c>
      <c r="G35" s="16">
        <f t="shared" si="0"/>
        <v>163621.15049999999</v>
      </c>
      <c r="H35" s="27">
        <f>RA!J39</f>
        <v>5.0031279569996103</v>
      </c>
      <c r="I35" s="20">
        <f>VLOOKUP(B35,RMS!B:D,3,FALSE)</f>
        <v>172238.461538462</v>
      </c>
      <c r="J35" s="21">
        <f>VLOOKUP(B35,RMS!B:E,4,FALSE)</f>
        <v>163621.14957265</v>
      </c>
      <c r="K35" s="22">
        <f t="shared" si="1"/>
        <v>-4.3846201151609421E-4</v>
      </c>
      <c r="L35" s="22">
        <f t="shared" si="2"/>
        <v>9.2734998906962574E-4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334522.70360000001</v>
      </c>
      <c r="F36" s="25">
        <f>VLOOKUP(C36,RA!B8:I75,8,0)</f>
        <v>23776.382799999999</v>
      </c>
      <c r="G36" s="16">
        <f t="shared" si="0"/>
        <v>310746.32079999999</v>
      </c>
      <c r="H36" s="27">
        <f>RA!J40</f>
        <v>7.1075542987450602</v>
      </c>
      <c r="I36" s="20">
        <f>VLOOKUP(B36,RMS!B:D,3,FALSE)</f>
        <v>334522.69795128203</v>
      </c>
      <c r="J36" s="21">
        <f>VLOOKUP(B36,RMS!B:E,4,FALSE)</f>
        <v>310746.31807093997</v>
      </c>
      <c r="K36" s="22">
        <f t="shared" si="1"/>
        <v>5.6487179826945066E-3</v>
      </c>
      <c r="L36" s="22">
        <f t="shared" si="2"/>
        <v>2.7290600119158626E-3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7287.1719999999996</v>
      </c>
      <c r="F39" s="25">
        <f>VLOOKUP(C39,RA!B8:I78,8,0)</f>
        <v>918.35159999999996</v>
      </c>
      <c r="G39" s="16">
        <f t="shared" si="0"/>
        <v>6368.8203999999996</v>
      </c>
      <c r="H39" s="27">
        <f>RA!J43</f>
        <v>12.6023044330503</v>
      </c>
      <c r="I39" s="20">
        <f>VLOOKUP(B39,RMS!B:D,3,FALSE)</f>
        <v>7287.1719234551101</v>
      </c>
      <c r="J39" s="21">
        <f>VLOOKUP(B39,RMS!B:E,4,FALSE)</f>
        <v>6368.8199833598101</v>
      </c>
      <c r="K39" s="22">
        <f t="shared" si="1"/>
        <v>7.6544889452634379E-5</v>
      </c>
      <c r="L39" s="22">
        <f t="shared" si="2"/>
        <v>4.1664018954179483E-4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35" t="s">
        <v>47</v>
      </c>
      <c r="W1" s="67"/>
    </row>
    <row r="2" spans="1:23" ht="12.7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35"/>
      <c r="W2" s="67"/>
    </row>
    <row r="3" spans="1:23" ht="23.25" thickBo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36" t="s">
        <v>48</v>
      </c>
      <c r="W3" s="67"/>
    </row>
    <row r="4" spans="1:23" ht="12.75" thickTop="1" thickBo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W4" s="67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8" t="s">
        <v>4</v>
      </c>
      <c r="C6" s="69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70" t="s">
        <v>5</v>
      </c>
      <c r="B7" s="71"/>
      <c r="C7" s="72"/>
      <c r="D7" s="44">
        <v>13139421.1686</v>
      </c>
      <c r="E7" s="44">
        <v>15731148</v>
      </c>
      <c r="F7" s="45">
        <v>83.524871602504803</v>
      </c>
      <c r="G7" s="44">
        <v>12308513.0056</v>
      </c>
      <c r="H7" s="45">
        <v>6.7506786776109404</v>
      </c>
      <c r="I7" s="44">
        <v>1694236.15</v>
      </c>
      <c r="J7" s="45">
        <v>12.8942982210572</v>
      </c>
      <c r="K7" s="44">
        <v>1710028.3743</v>
      </c>
      <c r="L7" s="45">
        <v>13.893054128650499</v>
      </c>
      <c r="M7" s="45">
        <v>-9.2350656499859997E-3</v>
      </c>
      <c r="N7" s="44">
        <v>26391231.739599999</v>
      </c>
      <c r="O7" s="44">
        <v>2171394363.4075999</v>
      </c>
      <c r="P7" s="44">
        <v>763769</v>
      </c>
      <c r="Q7" s="44">
        <v>804925</v>
      </c>
      <c r="R7" s="45">
        <v>-5.1130229524489899</v>
      </c>
      <c r="S7" s="44">
        <v>17.203396797461</v>
      </c>
      <c r="T7" s="44">
        <v>16.4634103438209</v>
      </c>
      <c r="U7" s="46">
        <v>4.3013973481642598</v>
      </c>
    </row>
    <row r="8" spans="1:23" ht="12" thickBot="1">
      <c r="A8" s="60">
        <v>41731</v>
      </c>
      <c r="B8" s="63" t="s">
        <v>6</v>
      </c>
      <c r="C8" s="64"/>
      <c r="D8" s="47">
        <v>462289.04979999998</v>
      </c>
      <c r="E8" s="47">
        <v>512516</v>
      </c>
      <c r="F8" s="48">
        <v>90.199925426718394</v>
      </c>
      <c r="G8" s="47">
        <v>429494.60080000001</v>
      </c>
      <c r="H8" s="48">
        <v>7.6355905147387899</v>
      </c>
      <c r="I8" s="47">
        <v>120523.4379</v>
      </c>
      <c r="J8" s="48">
        <v>26.071012919761401</v>
      </c>
      <c r="K8" s="47">
        <v>98441.743600000002</v>
      </c>
      <c r="L8" s="48">
        <v>22.920368129572999</v>
      </c>
      <c r="M8" s="48">
        <v>0.224312303830425</v>
      </c>
      <c r="N8" s="47">
        <v>937769.95970000001</v>
      </c>
      <c r="O8" s="47">
        <v>89921399.788200006</v>
      </c>
      <c r="P8" s="47">
        <v>20529</v>
      </c>
      <c r="Q8" s="47">
        <v>21774</v>
      </c>
      <c r="R8" s="48">
        <v>-5.7178286029209202</v>
      </c>
      <c r="S8" s="47">
        <v>22.518829451020501</v>
      </c>
      <c r="T8" s="47">
        <v>21.837095154771699</v>
      </c>
      <c r="U8" s="49">
        <v>3.02739668476804</v>
      </c>
    </row>
    <row r="9" spans="1:23" ht="12" thickBot="1">
      <c r="A9" s="61"/>
      <c r="B9" s="63" t="s">
        <v>7</v>
      </c>
      <c r="C9" s="64"/>
      <c r="D9" s="47">
        <v>73950.528200000001</v>
      </c>
      <c r="E9" s="47">
        <v>79945</v>
      </c>
      <c r="F9" s="48">
        <v>92.501755206704601</v>
      </c>
      <c r="G9" s="47">
        <v>68789.483300000007</v>
      </c>
      <c r="H9" s="48">
        <v>7.5026656000482204</v>
      </c>
      <c r="I9" s="47">
        <v>17996.823199999999</v>
      </c>
      <c r="J9" s="48">
        <v>24.336301089462701</v>
      </c>
      <c r="K9" s="47">
        <v>15146.2629</v>
      </c>
      <c r="L9" s="48">
        <v>22.018282698745001</v>
      </c>
      <c r="M9" s="48">
        <v>0.188202219836023</v>
      </c>
      <c r="N9" s="47">
        <v>151522.54999999999</v>
      </c>
      <c r="O9" s="47">
        <v>15012915.2224</v>
      </c>
      <c r="P9" s="47">
        <v>4284</v>
      </c>
      <c r="Q9" s="47">
        <v>4472</v>
      </c>
      <c r="R9" s="48">
        <v>-4.2039355992844403</v>
      </c>
      <c r="S9" s="47">
        <v>17.2620280578898</v>
      </c>
      <c r="T9" s="47">
        <v>17.346158720930202</v>
      </c>
      <c r="U9" s="49">
        <v>-0.48737415301534598</v>
      </c>
    </row>
    <row r="10" spans="1:23" ht="12" thickBot="1">
      <c r="A10" s="61"/>
      <c r="B10" s="63" t="s">
        <v>8</v>
      </c>
      <c r="C10" s="64"/>
      <c r="D10" s="47">
        <v>104645.999</v>
      </c>
      <c r="E10" s="47">
        <v>122861</v>
      </c>
      <c r="F10" s="48">
        <v>85.174301853313906</v>
      </c>
      <c r="G10" s="47">
        <v>101190.9326</v>
      </c>
      <c r="H10" s="48">
        <v>3.4144031596759801</v>
      </c>
      <c r="I10" s="47">
        <v>29867.493299999998</v>
      </c>
      <c r="J10" s="48">
        <v>28.541457471298099</v>
      </c>
      <c r="K10" s="47">
        <v>25085.519199999999</v>
      </c>
      <c r="L10" s="48">
        <v>24.790283630610599</v>
      </c>
      <c r="M10" s="48">
        <v>0.19062687369053899</v>
      </c>
      <c r="N10" s="47">
        <v>209068.83559999999</v>
      </c>
      <c r="O10" s="47">
        <v>21177223.2009</v>
      </c>
      <c r="P10" s="47">
        <v>74680</v>
      </c>
      <c r="Q10" s="47">
        <v>77342</v>
      </c>
      <c r="R10" s="48">
        <v>-3.4418556541077301</v>
      </c>
      <c r="S10" s="47">
        <v>1.40125869041243</v>
      </c>
      <c r="T10" s="47">
        <v>1.35014399162163</v>
      </c>
      <c r="U10" s="49">
        <v>3.6477703325253401</v>
      </c>
    </row>
    <row r="11" spans="1:23" ht="12" thickBot="1">
      <c r="A11" s="61"/>
      <c r="B11" s="63" t="s">
        <v>9</v>
      </c>
      <c r="C11" s="64"/>
      <c r="D11" s="47">
        <v>43242.581299999998</v>
      </c>
      <c r="E11" s="47">
        <v>40987</v>
      </c>
      <c r="F11" s="48">
        <v>105.503162710128</v>
      </c>
      <c r="G11" s="47">
        <v>35436.231599999999</v>
      </c>
      <c r="H11" s="48">
        <v>22.029288520622501</v>
      </c>
      <c r="I11" s="47">
        <v>9193.4593000000004</v>
      </c>
      <c r="J11" s="48">
        <v>21.2602000704338</v>
      </c>
      <c r="K11" s="47">
        <v>7555.3537999999999</v>
      </c>
      <c r="L11" s="48">
        <v>21.320985496663301</v>
      </c>
      <c r="M11" s="48">
        <v>0.216813870450382</v>
      </c>
      <c r="N11" s="47">
        <v>82798.141499999998</v>
      </c>
      <c r="O11" s="47">
        <v>9321691.5895000007</v>
      </c>
      <c r="P11" s="47">
        <v>2417</v>
      </c>
      <c r="Q11" s="47">
        <v>2336</v>
      </c>
      <c r="R11" s="48">
        <v>3.46746575342465</v>
      </c>
      <c r="S11" s="47">
        <v>17.891014191146098</v>
      </c>
      <c r="T11" s="47">
        <v>16.933030907534199</v>
      </c>
      <c r="U11" s="49">
        <v>5.3545499063205302</v>
      </c>
    </row>
    <row r="12" spans="1:23" ht="12" thickBot="1">
      <c r="A12" s="61"/>
      <c r="B12" s="63" t="s">
        <v>10</v>
      </c>
      <c r="C12" s="64"/>
      <c r="D12" s="47">
        <v>84791.165900000007</v>
      </c>
      <c r="E12" s="47">
        <v>121594</v>
      </c>
      <c r="F12" s="48">
        <v>69.733017994308895</v>
      </c>
      <c r="G12" s="47">
        <v>101528.38499999999</v>
      </c>
      <c r="H12" s="48">
        <v>-16.485260846018601</v>
      </c>
      <c r="I12" s="47">
        <v>21207.0059</v>
      </c>
      <c r="J12" s="48">
        <v>25.0108671993152</v>
      </c>
      <c r="K12" s="47">
        <v>13392.173500000001</v>
      </c>
      <c r="L12" s="48">
        <v>13.1905707945615</v>
      </c>
      <c r="M12" s="48">
        <v>0.58353727272126499</v>
      </c>
      <c r="N12" s="47">
        <v>165461.44399999999</v>
      </c>
      <c r="O12" s="47">
        <v>25263749.215100002</v>
      </c>
      <c r="P12" s="47">
        <v>803</v>
      </c>
      <c r="Q12" s="47">
        <v>780</v>
      </c>
      <c r="R12" s="48">
        <v>2.94871794871794</v>
      </c>
      <c r="S12" s="47">
        <v>105.59298368617701</v>
      </c>
      <c r="T12" s="47">
        <v>103.423433461538</v>
      </c>
      <c r="U12" s="49">
        <v>2.0546348335854598</v>
      </c>
    </row>
    <row r="13" spans="1:23" ht="12" thickBot="1">
      <c r="A13" s="61"/>
      <c r="B13" s="63" t="s">
        <v>11</v>
      </c>
      <c r="C13" s="64"/>
      <c r="D13" s="47">
        <v>204422.53709999999</v>
      </c>
      <c r="E13" s="47">
        <v>229445</v>
      </c>
      <c r="F13" s="48">
        <v>89.094352502778506</v>
      </c>
      <c r="G13" s="47">
        <v>201000.10459999999</v>
      </c>
      <c r="H13" s="48">
        <v>1.70270185023576</v>
      </c>
      <c r="I13" s="47">
        <v>63207.309800000003</v>
      </c>
      <c r="J13" s="48">
        <v>30.919932164367999</v>
      </c>
      <c r="K13" s="47">
        <v>60884.751700000001</v>
      </c>
      <c r="L13" s="48">
        <v>30.2909054804542</v>
      </c>
      <c r="M13" s="48">
        <v>3.8146794314675998E-2</v>
      </c>
      <c r="N13" s="47">
        <v>422951.67060000001</v>
      </c>
      <c r="O13" s="47">
        <v>44159258.5255</v>
      </c>
      <c r="P13" s="47">
        <v>8283</v>
      </c>
      <c r="Q13" s="47">
        <v>9314</v>
      </c>
      <c r="R13" s="48">
        <v>-11.069357955765501</v>
      </c>
      <c r="S13" s="47">
        <v>24.679770264397</v>
      </c>
      <c r="T13" s="47">
        <v>23.462436493450699</v>
      </c>
      <c r="U13" s="49">
        <v>4.9325166235536901</v>
      </c>
    </row>
    <row r="14" spans="1:23" ht="12" thickBot="1">
      <c r="A14" s="61"/>
      <c r="B14" s="63" t="s">
        <v>12</v>
      </c>
      <c r="C14" s="64"/>
      <c r="D14" s="47">
        <v>122057.5876</v>
      </c>
      <c r="E14" s="47">
        <v>160153</v>
      </c>
      <c r="F14" s="48">
        <v>76.213113460253595</v>
      </c>
      <c r="G14" s="47">
        <v>154202.82670000001</v>
      </c>
      <c r="H14" s="48">
        <v>-20.846076422800099</v>
      </c>
      <c r="I14" s="47">
        <v>23087.676100000001</v>
      </c>
      <c r="J14" s="48">
        <v>18.915396047037699</v>
      </c>
      <c r="K14" s="47">
        <v>30841.312300000001</v>
      </c>
      <c r="L14" s="48">
        <v>20.000484400977601</v>
      </c>
      <c r="M14" s="48">
        <v>-0.25140422445642802</v>
      </c>
      <c r="N14" s="47">
        <v>237853.55</v>
      </c>
      <c r="O14" s="47">
        <v>18874266.656199999</v>
      </c>
      <c r="P14" s="47">
        <v>2034</v>
      </c>
      <c r="Q14" s="47">
        <v>1850</v>
      </c>
      <c r="R14" s="48">
        <v>9.9459459459459492</v>
      </c>
      <c r="S14" s="47">
        <v>60.008646804326503</v>
      </c>
      <c r="T14" s="47">
        <v>62.5924121081081</v>
      </c>
      <c r="U14" s="49">
        <v>-4.3056550036975096</v>
      </c>
    </row>
    <row r="15" spans="1:23" ht="12" thickBot="1">
      <c r="A15" s="61"/>
      <c r="B15" s="63" t="s">
        <v>13</v>
      </c>
      <c r="C15" s="64"/>
      <c r="D15" s="47">
        <v>95774.790999999997</v>
      </c>
      <c r="E15" s="47">
        <v>92305</v>
      </c>
      <c r="F15" s="48">
        <v>103.759049888955</v>
      </c>
      <c r="G15" s="47">
        <v>83438.241699999999</v>
      </c>
      <c r="H15" s="48">
        <v>14.785246007886601</v>
      </c>
      <c r="I15" s="47">
        <v>20290.5118</v>
      </c>
      <c r="J15" s="48">
        <v>21.185649781266601</v>
      </c>
      <c r="K15" s="47">
        <v>17632.797399999999</v>
      </c>
      <c r="L15" s="48">
        <v>21.132752848985302</v>
      </c>
      <c r="M15" s="48">
        <v>0.150725624511514</v>
      </c>
      <c r="N15" s="47">
        <v>196528.77470000001</v>
      </c>
      <c r="O15" s="47">
        <v>13838829.9727</v>
      </c>
      <c r="P15" s="47">
        <v>3407</v>
      </c>
      <c r="Q15" s="47">
        <v>3798</v>
      </c>
      <c r="R15" s="48">
        <v>-10.294892048446499</v>
      </c>
      <c r="S15" s="47">
        <v>28.111180217199902</v>
      </c>
      <c r="T15" s="47">
        <v>26.528168430752999</v>
      </c>
      <c r="U15" s="49">
        <v>5.6312533810952701</v>
      </c>
    </row>
    <row r="16" spans="1:23" ht="12" thickBot="1">
      <c r="A16" s="61"/>
      <c r="B16" s="63" t="s">
        <v>14</v>
      </c>
      <c r="C16" s="64"/>
      <c r="D16" s="47">
        <v>633784.00829999999</v>
      </c>
      <c r="E16" s="47">
        <v>689496</v>
      </c>
      <c r="F16" s="48">
        <v>91.919896315569602</v>
      </c>
      <c r="G16" s="47">
        <v>577860.95810000005</v>
      </c>
      <c r="H16" s="48">
        <v>9.67759621343418</v>
      </c>
      <c r="I16" s="47">
        <v>48998.972500000003</v>
      </c>
      <c r="J16" s="48">
        <v>7.7311784232975604</v>
      </c>
      <c r="K16" s="47">
        <v>48609.0864</v>
      </c>
      <c r="L16" s="48">
        <v>8.4119000805706108</v>
      </c>
      <c r="M16" s="48">
        <v>8.0208481350929998E-3</v>
      </c>
      <c r="N16" s="47">
        <v>1294116.0781</v>
      </c>
      <c r="O16" s="47">
        <v>105944811.13519999</v>
      </c>
      <c r="P16" s="47">
        <v>37532</v>
      </c>
      <c r="Q16" s="47">
        <v>38609</v>
      </c>
      <c r="R16" s="48">
        <v>-2.7895050376855099</v>
      </c>
      <c r="S16" s="47">
        <v>16.886497077160801</v>
      </c>
      <c r="T16" s="47">
        <v>17.1030606801523</v>
      </c>
      <c r="U16" s="49">
        <v>-1.28246611480115</v>
      </c>
    </row>
    <row r="17" spans="1:21" ht="12" thickBot="1">
      <c r="A17" s="61"/>
      <c r="B17" s="63" t="s">
        <v>15</v>
      </c>
      <c r="C17" s="64"/>
      <c r="D17" s="47">
        <v>512863.80200000003</v>
      </c>
      <c r="E17" s="47">
        <v>564186</v>
      </c>
      <c r="F17" s="48">
        <v>90.903319472656193</v>
      </c>
      <c r="G17" s="47">
        <v>436248.27389999997</v>
      </c>
      <c r="H17" s="48">
        <v>17.562368193475599</v>
      </c>
      <c r="I17" s="47">
        <v>67275.990399999995</v>
      </c>
      <c r="J17" s="48">
        <v>13.117710810871399</v>
      </c>
      <c r="K17" s="47">
        <v>65240.365400000002</v>
      </c>
      <c r="L17" s="48">
        <v>14.954870724589901</v>
      </c>
      <c r="M17" s="48">
        <v>3.1201925181124E-2</v>
      </c>
      <c r="N17" s="47">
        <v>1054774.5404000001</v>
      </c>
      <c r="O17" s="47">
        <v>125368634.76109999</v>
      </c>
      <c r="P17" s="47">
        <v>10996</v>
      </c>
      <c r="Q17" s="47">
        <v>11209</v>
      </c>
      <c r="R17" s="48">
        <v>-1.9002587206708901</v>
      </c>
      <c r="S17" s="47">
        <v>46.640942342670101</v>
      </c>
      <c r="T17" s="47">
        <v>48.346037862431999</v>
      </c>
      <c r="U17" s="49">
        <v>-3.65579131578134</v>
      </c>
    </row>
    <row r="18" spans="1:21" ht="12" thickBot="1">
      <c r="A18" s="61"/>
      <c r="B18" s="63" t="s">
        <v>16</v>
      </c>
      <c r="C18" s="64"/>
      <c r="D18" s="47">
        <v>1533032.5321</v>
      </c>
      <c r="E18" s="47">
        <v>1709541</v>
      </c>
      <c r="F18" s="48">
        <v>89.675095952656307</v>
      </c>
      <c r="G18" s="47">
        <v>1491564.4368</v>
      </c>
      <c r="H18" s="48">
        <v>2.7801745789116201</v>
      </c>
      <c r="I18" s="47">
        <v>210209.2156</v>
      </c>
      <c r="J18" s="48">
        <v>13.7119866146642</v>
      </c>
      <c r="K18" s="47">
        <v>234235.8511</v>
      </c>
      <c r="L18" s="48">
        <v>15.704038345304699</v>
      </c>
      <c r="M18" s="48">
        <v>-0.102574543508895</v>
      </c>
      <c r="N18" s="47">
        <v>3040829.5403</v>
      </c>
      <c r="O18" s="47">
        <v>304950303.85479999</v>
      </c>
      <c r="P18" s="47">
        <v>71721</v>
      </c>
      <c r="Q18" s="47">
        <v>74687</v>
      </c>
      <c r="R18" s="48">
        <v>-3.9712399748282801</v>
      </c>
      <c r="S18" s="47">
        <v>21.374946418761599</v>
      </c>
      <c r="T18" s="47">
        <v>20.188212248450199</v>
      </c>
      <c r="U18" s="49">
        <v>5.5519866439045096</v>
      </c>
    </row>
    <row r="19" spans="1:21" ht="12" thickBot="1">
      <c r="A19" s="61"/>
      <c r="B19" s="63" t="s">
        <v>17</v>
      </c>
      <c r="C19" s="64"/>
      <c r="D19" s="47">
        <v>894964.34900000005</v>
      </c>
      <c r="E19" s="47">
        <v>616278</v>
      </c>
      <c r="F19" s="48">
        <v>145.220882296626</v>
      </c>
      <c r="G19" s="47">
        <v>538848.85629999998</v>
      </c>
      <c r="H19" s="48">
        <v>66.088196817427303</v>
      </c>
      <c r="I19" s="47">
        <v>64235.592499999999</v>
      </c>
      <c r="J19" s="48">
        <v>7.1774470761628102</v>
      </c>
      <c r="K19" s="47">
        <v>73756.160900000003</v>
      </c>
      <c r="L19" s="48">
        <v>13.687727094095701</v>
      </c>
      <c r="M19" s="48">
        <v>-0.12908166970496401</v>
      </c>
      <c r="N19" s="47">
        <v>1449658.5251</v>
      </c>
      <c r="O19" s="47">
        <v>92927271.4903</v>
      </c>
      <c r="P19" s="47">
        <v>12773</v>
      </c>
      <c r="Q19" s="47">
        <v>11648</v>
      </c>
      <c r="R19" s="48">
        <v>9.6583104395604504</v>
      </c>
      <c r="S19" s="47">
        <v>70.066887105613404</v>
      </c>
      <c r="T19" s="47">
        <v>47.621409349244502</v>
      </c>
      <c r="U19" s="49">
        <v>32.034358430304302</v>
      </c>
    </row>
    <row r="20" spans="1:21" ht="12" thickBot="1">
      <c r="A20" s="61"/>
      <c r="B20" s="63" t="s">
        <v>18</v>
      </c>
      <c r="C20" s="64"/>
      <c r="D20" s="47">
        <v>660254.74959999998</v>
      </c>
      <c r="E20" s="47">
        <v>979618</v>
      </c>
      <c r="F20" s="48">
        <v>67.399205567884593</v>
      </c>
      <c r="G20" s="47">
        <v>811734.09820000001</v>
      </c>
      <c r="H20" s="48">
        <v>-18.661203088043401</v>
      </c>
      <c r="I20" s="47">
        <v>58212.798999999999</v>
      </c>
      <c r="J20" s="48">
        <v>8.8167179464088505</v>
      </c>
      <c r="K20" s="47">
        <v>54937.845000000001</v>
      </c>
      <c r="L20" s="48">
        <v>6.7679607302222902</v>
      </c>
      <c r="M20" s="48">
        <v>5.9611985144302999E-2</v>
      </c>
      <c r="N20" s="47">
        <v>1385908.3822999999</v>
      </c>
      <c r="O20" s="47">
        <v>126480416.1718</v>
      </c>
      <c r="P20" s="47">
        <v>28782</v>
      </c>
      <c r="Q20" s="47">
        <v>31637</v>
      </c>
      <c r="R20" s="48">
        <v>-9.0242437652116205</v>
      </c>
      <c r="S20" s="47">
        <v>22.9398495448544</v>
      </c>
      <c r="T20" s="47">
        <v>22.936866096658999</v>
      </c>
      <c r="U20" s="49">
        <v>1.3005526429517E-2</v>
      </c>
    </row>
    <row r="21" spans="1:21" ht="12" thickBot="1">
      <c r="A21" s="61"/>
      <c r="B21" s="63" t="s">
        <v>19</v>
      </c>
      <c r="C21" s="64"/>
      <c r="D21" s="47">
        <v>287438.42979999998</v>
      </c>
      <c r="E21" s="47">
        <v>326308</v>
      </c>
      <c r="F21" s="48">
        <v>88.088073170133697</v>
      </c>
      <c r="G21" s="47">
        <v>301098.35590000002</v>
      </c>
      <c r="H21" s="48">
        <v>-4.53669899962415</v>
      </c>
      <c r="I21" s="47">
        <v>45409.6924</v>
      </c>
      <c r="J21" s="48">
        <v>15.798058885722501</v>
      </c>
      <c r="K21" s="47">
        <v>48089.080499999996</v>
      </c>
      <c r="L21" s="48">
        <v>15.9712198880193</v>
      </c>
      <c r="M21" s="48">
        <v>-5.5717183030771E-2</v>
      </c>
      <c r="N21" s="47">
        <v>587428.51240000001</v>
      </c>
      <c r="O21" s="47">
        <v>53838480.658200003</v>
      </c>
      <c r="P21" s="47">
        <v>23946</v>
      </c>
      <c r="Q21" s="47">
        <v>25601</v>
      </c>
      <c r="R21" s="48">
        <v>-6.4645912269051999</v>
      </c>
      <c r="S21" s="47">
        <v>12.003609362732799</v>
      </c>
      <c r="T21" s="47">
        <v>11.717904870903499</v>
      </c>
      <c r="U21" s="49">
        <v>2.3801548617230899</v>
      </c>
    </row>
    <row r="22" spans="1:21" ht="12" thickBot="1">
      <c r="A22" s="61"/>
      <c r="B22" s="63" t="s">
        <v>20</v>
      </c>
      <c r="C22" s="64"/>
      <c r="D22" s="47">
        <v>892899.32160000002</v>
      </c>
      <c r="E22" s="47">
        <v>819706</v>
      </c>
      <c r="F22" s="48">
        <v>108.929216279983</v>
      </c>
      <c r="G22" s="47">
        <v>726298.8382</v>
      </c>
      <c r="H22" s="48">
        <v>22.938283064432401</v>
      </c>
      <c r="I22" s="47">
        <v>102471.31419999999</v>
      </c>
      <c r="J22" s="48">
        <v>11.476245050380401</v>
      </c>
      <c r="K22" s="47">
        <v>101651.0073</v>
      </c>
      <c r="L22" s="48">
        <v>13.9957551841779</v>
      </c>
      <c r="M22" s="48">
        <v>8.069835427986E-3</v>
      </c>
      <c r="N22" s="47">
        <v>1817971.8196</v>
      </c>
      <c r="O22" s="47">
        <v>141517411.07620001</v>
      </c>
      <c r="P22" s="47">
        <v>54096</v>
      </c>
      <c r="Q22" s="47">
        <v>57098</v>
      </c>
      <c r="R22" s="48">
        <v>-5.2576272373813504</v>
      </c>
      <c r="S22" s="47">
        <v>16.5058289263532</v>
      </c>
      <c r="T22" s="47">
        <v>16.201486882202499</v>
      </c>
      <c r="U22" s="49">
        <v>1.84384586504897</v>
      </c>
    </row>
    <row r="23" spans="1:21" ht="12" thickBot="1">
      <c r="A23" s="61"/>
      <c r="B23" s="63" t="s">
        <v>21</v>
      </c>
      <c r="C23" s="64"/>
      <c r="D23" s="47">
        <v>1982484.885</v>
      </c>
      <c r="E23" s="47">
        <v>2081046</v>
      </c>
      <c r="F23" s="48">
        <v>95.263866584400404</v>
      </c>
      <c r="G23" s="47">
        <v>1767733.8511000001</v>
      </c>
      <c r="H23" s="48">
        <v>12.1483804683815</v>
      </c>
      <c r="I23" s="47">
        <v>128711.3223</v>
      </c>
      <c r="J23" s="48">
        <v>6.4924238905357399</v>
      </c>
      <c r="K23" s="47">
        <v>191414.87820000001</v>
      </c>
      <c r="L23" s="48">
        <v>10.8282634334851</v>
      </c>
      <c r="M23" s="48">
        <v>-0.32757932136541701</v>
      </c>
      <c r="N23" s="47">
        <v>4055091.6055000001</v>
      </c>
      <c r="O23" s="47">
        <v>288204351.32529998</v>
      </c>
      <c r="P23" s="47">
        <v>64497</v>
      </c>
      <c r="Q23" s="47">
        <v>69771</v>
      </c>
      <c r="R23" s="48">
        <v>-7.5590144902610001</v>
      </c>
      <c r="S23" s="47">
        <v>30.737629424624402</v>
      </c>
      <c r="T23" s="47">
        <v>29.7058479955856</v>
      </c>
      <c r="U23" s="49">
        <v>3.3567371601281302</v>
      </c>
    </row>
    <row r="24" spans="1:21" ht="12" thickBot="1">
      <c r="A24" s="61"/>
      <c r="B24" s="63" t="s">
        <v>22</v>
      </c>
      <c r="C24" s="64"/>
      <c r="D24" s="47">
        <v>206669.31580000001</v>
      </c>
      <c r="E24" s="47">
        <v>243105</v>
      </c>
      <c r="F24" s="48">
        <v>85.012367413257707</v>
      </c>
      <c r="G24" s="47">
        <v>220621.00049999999</v>
      </c>
      <c r="H24" s="48">
        <v>-6.3238244176124896</v>
      </c>
      <c r="I24" s="47">
        <v>35116.549700000003</v>
      </c>
      <c r="J24" s="48">
        <v>16.991661081407599</v>
      </c>
      <c r="K24" s="47">
        <v>33417.197399999997</v>
      </c>
      <c r="L24" s="48">
        <v>15.146879637145</v>
      </c>
      <c r="M24" s="48">
        <v>5.0852627755073002E-2</v>
      </c>
      <c r="N24" s="47">
        <v>413910.57030000002</v>
      </c>
      <c r="O24" s="47">
        <v>35069890.0286</v>
      </c>
      <c r="P24" s="47">
        <v>23647</v>
      </c>
      <c r="Q24" s="47">
        <v>24104</v>
      </c>
      <c r="R24" s="48">
        <v>-1.8959508795220701</v>
      </c>
      <c r="S24" s="47">
        <v>8.7397689262908607</v>
      </c>
      <c r="T24" s="47">
        <v>8.5977951584799204</v>
      </c>
      <c r="U24" s="49">
        <v>1.62445676777401</v>
      </c>
    </row>
    <row r="25" spans="1:21" ht="12" thickBot="1">
      <c r="A25" s="61"/>
      <c r="B25" s="63" t="s">
        <v>23</v>
      </c>
      <c r="C25" s="64"/>
      <c r="D25" s="47">
        <v>162035.5753</v>
      </c>
      <c r="E25" s="47">
        <v>177397</v>
      </c>
      <c r="F25" s="48">
        <v>91.340651363890004</v>
      </c>
      <c r="G25" s="47">
        <v>152022.78450000001</v>
      </c>
      <c r="H25" s="48">
        <v>6.5863750837954003</v>
      </c>
      <c r="I25" s="47">
        <v>15848.8452</v>
      </c>
      <c r="J25" s="48">
        <v>9.7810898444102392</v>
      </c>
      <c r="K25" s="47">
        <v>17936.339599999999</v>
      </c>
      <c r="L25" s="48">
        <v>11.7984548559561</v>
      </c>
      <c r="M25" s="48">
        <v>-0.116383523425259</v>
      </c>
      <c r="N25" s="47">
        <v>328837.53860000003</v>
      </c>
      <c r="O25" s="47">
        <v>37499162.590999998</v>
      </c>
      <c r="P25" s="47">
        <v>13149</v>
      </c>
      <c r="Q25" s="47">
        <v>13317</v>
      </c>
      <c r="R25" s="48">
        <v>-1.2615453931065601</v>
      </c>
      <c r="S25" s="47">
        <v>12.323034093847401</v>
      </c>
      <c r="T25" s="47">
        <v>12.5254909739431</v>
      </c>
      <c r="U25" s="49">
        <v>-1.64291422513163</v>
      </c>
    </row>
    <row r="26" spans="1:21" ht="12" thickBot="1">
      <c r="A26" s="61"/>
      <c r="B26" s="63" t="s">
        <v>24</v>
      </c>
      <c r="C26" s="64"/>
      <c r="D26" s="47">
        <v>466019.46480000002</v>
      </c>
      <c r="E26" s="47">
        <v>458877</v>
      </c>
      <c r="F26" s="48">
        <v>101.556509652914</v>
      </c>
      <c r="G26" s="47">
        <v>400225.04149999999</v>
      </c>
      <c r="H26" s="48">
        <v>16.439356981114798</v>
      </c>
      <c r="I26" s="47">
        <v>102187.68030000001</v>
      </c>
      <c r="J26" s="48">
        <v>21.927770837609899</v>
      </c>
      <c r="K26" s="47">
        <v>81960.175099999993</v>
      </c>
      <c r="L26" s="48">
        <v>20.4785224814575</v>
      </c>
      <c r="M26" s="48">
        <v>0.24679675434222001</v>
      </c>
      <c r="N26" s="47">
        <v>962250.41500000004</v>
      </c>
      <c r="O26" s="47">
        <v>70492591.913800001</v>
      </c>
      <c r="P26" s="47">
        <v>37441</v>
      </c>
      <c r="Q26" s="47">
        <v>39907</v>
      </c>
      <c r="R26" s="48">
        <v>-6.1793670283408897</v>
      </c>
      <c r="S26" s="47">
        <v>12.446768643999899</v>
      </c>
      <c r="T26" s="47">
        <v>12.434684396221201</v>
      </c>
      <c r="U26" s="49">
        <v>9.7087429872862993E-2</v>
      </c>
    </row>
    <row r="27" spans="1:21" ht="12" thickBot="1">
      <c r="A27" s="61"/>
      <c r="B27" s="63" t="s">
        <v>25</v>
      </c>
      <c r="C27" s="64"/>
      <c r="D27" s="47">
        <v>230531.00109999999</v>
      </c>
      <c r="E27" s="47">
        <v>267556</v>
      </c>
      <c r="F27" s="48">
        <v>86.161775889907204</v>
      </c>
      <c r="G27" s="47">
        <v>233040.54240000001</v>
      </c>
      <c r="H27" s="48">
        <v>-1.0768689748810001</v>
      </c>
      <c r="I27" s="47">
        <v>73307.048200000005</v>
      </c>
      <c r="J27" s="48">
        <v>31.799214791159802</v>
      </c>
      <c r="K27" s="47">
        <v>66119.896999999997</v>
      </c>
      <c r="L27" s="48">
        <v>28.372701298690401</v>
      </c>
      <c r="M27" s="48">
        <v>0.108698765819312</v>
      </c>
      <c r="N27" s="47">
        <v>466236.89789999998</v>
      </c>
      <c r="O27" s="47">
        <v>27953907.588799998</v>
      </c>
      <c r="P27" s="47">
        <v>31435</v>
      </c>
      <c r="Q27" s="47">
        <v>33668</v>
      </c>
      <c r="R27" s="48">
        <v>-6.6324105976000904</v>
      </c>
      <c r="S27" s="47">
        <v>7.33357725783363</v>
      </c>
      <c r="T27" s="47">
        <v>7.0008879885945099</v>
      </c>
      <c r="U27" s="49">
        <v>4.53652095754141</v>
      </c>
    </row>
    <row r="28" spans="1:21" ht="12" thickBot="1">
      <c r="A28" s="61"/>
      <c r="B28" s="63" t="s">
        <v>26</v>
      </c>
      <c r="C28" s="64"/>
      <c r="D28" s="47">
        <v>680245.00150000001</v>
      </c>
      <c r="E28" s="47">
        <v>799865</v>
      </c>
      <c r="F28" s="48">
        <v>85.044976527288995</v>
      </c>
      <c r="G28" s="47">
        <v>640526.51379999996</v>
      </c>
      <c r="H28" s="48">
        <v>6.2009123501172798</v>
      </c>
      <c r="I28" s="47">
        <v>61508.071799999998</v>
      </c>
      <c r="J28" s="48">
        <v>9.0420468602296697</v>
      </c>
      <c r="K28" s="47">
        <v>71361.136100000003</v>
      </c>
      <c r="L28" s="48">
        <v>11.1410120522009</v>
      </c>
      <c r="M28" s="48">
        <v>-0.13807325441389701</v>
      </c>
      <c r="N28" s="47">
        <v>1367167.6436000001</v>
      </c>
      <c r="O28" s="47">
        <v>97253750.715499997</v>
      </c>
      <c r="P28" s="47">
        <v>39908</v>
      </c>
      <c r="Q28" s="47">
        <v>40783</v>
      </c>
      <c r="R28" s="48">
        <v>-2.1455018022215202</v>
      </c>
      <c r="S28" s="47">
        <v>17.045329294878201</v>
      </c>
      <c r="T28" s="47">
        <v>16.843357332712198</v>
      </c>
      <c r="U28" s="49">
        <v>1.18491088480613</v>
      </c>
    </row>
    <row r="29" spans="1:21" ht="12" thickBot="1">
      <c r="A29" s="61"/>
      <c r="B29" s="63" t="s">
        <v>27</v>
      </c>
      <c r="C29" s="64"/>
      <c r="D29" s="47">
        <v>550836.2574</v>
      </c>
      <c r="E29" s="47">
        <v>558772</v>
      </c>
      <c r="F29" s="48">
        <v>98.5797887868397</v>
      </c>
      <c r="G29" s="47">
        <v>521544.72249999997</v>
      </c>
      <c r="H29" s="48">
        <v>5.6163035759603703</v>
      </c>
      <c r="I29" s="47">
        <v>93258.311199999996</v>
      </c>
      <c r="J29" s="48">
        <v>16.930314580268998</v>
      </c>
      <c r="K29" s="47">
        <v>88865.021699999998</v>
      </c>
      <c r="L29" s="48">
        <v>17.0388114127643</v>
      </c>
      <c r="M29" s="48">
        <v>4.9437781209701999E-2</v>
      </c>
      <c r="N29" s="47">
        <v>1123444.9341</v>
      </c>
      <c r="O29" s="47">
        <v>66364801.018200003</v>
      </c>
      <c r="P29" s="47">
        <v>81997</v>
      </c>
      <c r="Q29" s="47">
        <v>85889</v>
      </c>
      <c r="R29" s="48">
        <v>-4.5314301016428198</v>
      </c>
      <c r="S29" s="47">
        <v>6.7177611058941196</v>
      </c>
      <c r="T29" s="47">
        <v>6.6668453084795498</v>
      </c>
      <c r="U29" s="49">
        <v>0.75792807472560597</v>
      </c>
    </row>
    <row r="30" spans="1:21" ht="12" thickBot="1">
      <c r="A30" s="61"/>
      <c r="B30" s="63" t="s">
        <v>28</v>
      </c>
      <c r="C30" s="64"/>
      <c r="D30" s="47">
        <v>867782.62760000001</v>
      </c>
      <c r="E30" s="47">
        <v>1064215</v>
      </c>
      <c r="F30" s="48">
        <v>81.542040621490997</v>
      </c>
      <c r="G30" s="47">
        <v>911251.75809999998</v>
      </c>
      <c r="H30" s="48">
        <v>-4.7702657485824798</v>
      </c>
      <c r="I30" s="47">
        <v>147765.7732</v>
      </c>
      <c r="J30" s="48">
        <v>17.0279708881326</v>
      </c>
      <c r="K30" s="47">
        <v>149396.9093</v>
      </c>
      <c r="L30" s="48">
        <v>16.394690926193601</v>
      </c>
      <c r="M30" s="48">
        <v>-1.0918138184000999E-2</v>
      </c>
      <c r="N30" s="47">
        <v>1772223.2061999999</v>
      </c>
      <c r="O30" s="47">
        <v>114129999.0654</v>
      </c>
      <c r="P30" s="47">
        <v>49429</v>
      </c>
      <c r="Q30" s="47">
        <v>53001</v>
      </c>
      <c r="R30" s="48">
        <v>-6.7394954812173404</v>
      </c>
      <c r="S30" s="47">
        <v>17.556143713204801</v>
      </c>
      <c r="T30" s="47">
        <v>17.064594603875399</v>
      </c>
      <c r="U30" s="49">
        <v>2.7998694779405602</v>
      </c>
    </row>
    <row r="31" spans="1:21" ht="12" thickBot="1">
      <c r="A31" s="61"/>
      <c r="B31" s="63" t="s">
        <v>29</v>
      </c>
      <c r="C31" s="64"/>
      <c r="D31" s="47">
        <v>676346.3665</v>
      </c>
      <c r="E31" s="47">
        <v>690248</v>
      </c>
      <c r="F31" s="48">
        <v>97.985994381729498</v>
      </c>
      <c r="G31" s="47">
        <v>574152.76119999995</v>
      </c>
      <c r="H31" s="48">
        <v>17.799027054474401</v>
      </c>
      <c r="I31" s="47">
        <v>53093.493499999997</v>
      </c>
      <c r="J31" s="48">
        <v>7.8500449074268799</v>
      </c>
      <c r="K31" s="47">
        <v>25856.8141</v>
      </c>
      <c r="L31" s="48">
        <v>4.5034729165036698</v>
      </c>
      <c r="M31" s="48">
        <v>1.0533656348637299</v>
      </c>
      <c r="N31" s="47">
        <v>1433088.6749</v>
      </c>
      <c r="O31" s="47">
        <v>110360270.52429999</v>
      </c>
      <c r="P31" s="47">
        <v>33555</v>
      </c>
      <c r="Q31" s="47">
        <v>37681</v>
      </c>
      <c r="R31" s="48">
        <v>-10.949815556912</v>
      </c>
      <c r="S31" s="47">
        <v>20.156351259126801</v>
      </c>
      <c r="T31" s="47">
        <v>20.082861611953</v>
      </c>
      <c r="U31" s="49">
        <v>0.36459796829823998</v>
      </c>
    </row>
    <row r="32" spans="1:21" ht="12" thickBot="1">
      <c r="A32" s="61"/>
      <c r="B32" s="63" t="s">
        <v>30</v>
      </c>
      <c r="C32" s="64"/>
      <c r="D32" s="47">
        <v>119294.9708</v>
      </c>
      <c r="E32" s="47">
        <v>126282</v>
      </c>
      <c r="F32" s="48">
        <v>94.467121838425101</v>
      </c>
      <c r="G32" s="47">
        <v>113105.5362</v>
      </c>
      <c r="H32" s="48">
        <v>5.4722649376379504</v>
      </c>
      <c r="I32" s="47">
        <v>37757.695099999997</v>
      </c>
      <c r="J32" s="48">
        <v>31.650701489588698</v>
      </c>
      <c r="K32" s="47">
        <v>32012.230599999999</v>
      </c>
      <c r="L32" s="48">
        <v>28.302974085542601</v>
      </c>
      <c r="M32" s="48">
        <v>0.17947716832953201</v>
      </c>
      <c r="N32" s="47">
        <v>245862.2206</v>
      </c>
      <c r="O32" s="47">
        <v>16445854.709000001</v>
      </c>
      <c r="P32" s="47">
        <v>24594</v>
      </c>
      <c r="Q32" s="47">
        <v>26405</v>
      </c>
      <c r="R32" s="48">
        <v>-6.8585495171369004</v>
      </c>
      <c r="S32" s="47">
        <v>4.8505721232820997</v>
      </c>
      <c r="T32" s="47">
        <v>4.79330618443477</v>
      </c>
      <c r="U32" s="49">
        <v>1.18060173917353</v>
      </c>
    </row>
    <row r="33" spans="1:21" ht="12" thickBot="1">
      <c r="A33" s="61"/>
      <c r="B33" s="63" t="s">
        <v>31</v>
      </c>
      <c r="C33" s="64"/>
      <c r="D33" s="47">
        <v>42.308100000000003</v>
      </c>
      <c r="E33" s="50"/>
      <c r="F33" s="50"/>
      <c r="G33" s="47">
        <v>96.001499999999993</v>
      </c>
      <c r="H33" s="48">
        <v>-55.929751097639098</v>
      </c>
      <c r="I33" s="47">
        <v>8.2380999999999993</v>
      </c>
      <c r="J33" s="48">
        <v>19.471685091034601</v>
      </c>
      <c r="K33" s="47">
        <v>17.4377</v>
      </c>
      <c r="L33" s="48">
        <v>18.1639870210361</v>
      </c>
      <c r="M33" s="48">
        <v>-0.527569576262924</v>
      </c>
      <c r="N33" s="47">
        <v>96.154700000000005</v>
      </c>
      <c r="O33" s="47">
        <v>4182.9283999999998</v>
      </c>
      <c r="P33" s="47">
        <v>10</v>
      </c>
      <c r="Q33" s="47">
        <v>11</v>
      </c>
      <c r="R33" s="48">
        <v>-9.0909090909090899</v>
      </c>
      <c r="S33" s="47">
        <v>4.23081</v>
      </c>
      <c r="T33" s="47">
        <v>4.8951454545454496</v>
      </c>
      <c r="U33" s="49">
        <v>-15.702323066870299</v>
      </c>
    </row>
    <row r="34" spans="1:21" ht="12" thickBot="1">
      <c r="A34" s="61"/>
      <c r="B34" s="63" t="s">
        <v>36</v>
      </c>
      <c r="C34" s="64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1"/>
      <c r="B35" s="63" t="s">
        <v>32</v>
      </c>
      <c r="C35" s="64"/>
      <c r="D35" s="47">
        <v>76673.625700000004</v>
      </c>
      <c r="E35" s="47">
        <v>166996</v>
      </c>
      <c r="F35" s="48">
        <v>45.913450441926798</v>
      </c>
      <c r="G35" s="47">
        <v>79366.461800000005</v>
      </c>
      <c r="H35" s="48">
        <v>-3.3929143859100601</v>
      </c>
      <c r="I35" s="47">
        <v>10173.782499999999</v>
      </c>
      <c r="J35" s="48">
        <v>13.2689466646678</v>
      </c>
      <c r="K35" s="47">
        <v>9934.7790999999997</v>
      </c>
      <c r="L35" s="48">
        <v>12.5176036258681</v>
      </c>
      <c r="M35" s="48">
        <v>2.4057243507307001E-2</v>
      </c>
      <c r="N35" s="47">
        <v>158143.2065</v>
      </c>
      <c r="O35" s="47">
        <v>20358780.660100002</v>
      </c>
      <c r="P35" s="47">
        <v>5822</v>
      </c>
      <c r="Q35" s="47">
        <v>6251</v>
      </c>
      <c r="R35" s="48">
        <v>-6.8629019356902896</v>
      </c>
      <c r="S35" s="47">
        <v>13.1696368430093</v>
      </c>
      <c r="T35" s="47">
        <v>13.0330476403775</v>
      </c>
      <c r="U35" s="49">
        <v>1.0371523851414199</v>
      </c>
    </row>
    <row r="36" spans="1:21" ht="12" customHeight="1" thickBot="1">
      <c r="A36" s="61"/>
      <c r="B36" s="63" t="s">
        <v>37</v>
      </c>
      <c r="C36" s="64"/>
      <c r="D36" s="50"/>
      <c r="E36" s="47">
        <v>530135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1"/>
      <c r="B37" s="63" t="s">
        <v>38</v>
      </c>
      <c r="C37" s="64"/>
      <c r="D37" s="50"/>
      <c r="E37" s="47">
        <v>371692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1"/>
      <c r="B38" s="63" t="s">
        <v>39</v>
      </c>
      <c r="C38" s="64"/>
      <c r="D38" s="50"/>
      <c r="E38" s="47">
        <v>278284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1"/>
      <c r="B39" s="63" t="s">
        <v>33</v>
      </c>
      <c r="C39" s="64"/>
      <c r="D39" s="47">
        <v>172238.46109999999</v>
      </c>
      <c r="E39" s="47">
        <v>337066</v>
      </c>
      <c r="F39" s="48">
        <v>51.099328054446303</v>
      </c>
      <c r="G39" s="47">
        <v>287147.01049999997</v>
      </c>
      <c r="H39" s="48">
        <v>-40.017323948424</v>
      </c>
      <c r="I39" s="47">
        <v>8617.3106000000007</v>
      </c>
      <c r="J39" s="48">
        <v>5.0031279569996103</v>
      </c>
      <c r="K39" s="47">
        <v>14306.5661</v>
      </c>
      <c r="L39" s="48">
        <v>4.9823141376566804</v>
      </c>
      <c r="M39" s="48">
        <v>-0.39766743886920602</v>
      </c>
      <c r="N39" s="47">
        <v>353623.93050000002</v>
      </c>
      <c r="O39" s="47">
        <v>31797393.099300001</v>
      </c>
      <c r="P39" s="47">
        <v>303</v>
      </c>
      <c r="Q39" s="47">
        <v>320</v>
      </c>
      <c r="R39" s="48">
        <v>-5.3125</v>
      </c>
      <c r="S39" s="47">
        <v>568.44376600660098</v>
      </c>
      <c r="T39" s="47">
        <v>566.82959187500001</v>
      </c>
      <c r="U39" s="49">
        <v>0.283963731881617</v>
      </c>
    </row>
    <row r="40" spans="1:21" ht="12" thickBot="1">
      <c r="A40" s="61"/>
      <c r="B40" s="63" t="s">
        <v>34</v>
      </c>
      <c r="C40" s="64"/>
      <c r="D40" s="47">
        <v>334522.70360000001</v>
      </c>
      <c r="E40" s="47">
        <v>260754</v>
      </c>
      <c r="F40" s="48">
        <v>128.29053575400599</v>
      </c>
      <c r="G40" s="47">
        <v>285298.2954</v>
      </c>
      <c r="H40" s="48">
        <v>17.253663619330499</v>
      </c>
      <c r="I40" s="47">
        <v>23776.382799999999</v>
      </c>
      <c r="J40" s="48">
        <v>7.1075542987450602</v>
      </c>
      <c r="K40" s="47">
        <v>26207.094700000001</v>
      </c>
      <c r="L40" s="48">
        <v>9.1858574420350401</v>
      </c>
      <c r="M40" s="48">
        <v>-9.2750147539246E-2</v>
      </c>
      <c r="N40" s="47">
        <v>649520.06229999999</v>
      </c>
      <c r="O40" s="47">
        <v>62368565.1558</v>
      </c>
      <c r="P40" s="47">
        <v>1679</v>
      </c>
      <c r="Q40" s="47">
        <v>1624</v>
      </c>
      <c r="R40" s="48">
        <v>3.3866995073891699</v>
      </c>
      <c r="S40" s="47">
        <v>199.23925169743899</v>
      </c>
      <c r="T40" s="47">
        <v>193.963890825123</v>
      </c>
      <c r="U40" s="49">
        <v>2.64775179959361</v>
      </c>
    </row>
    <row r="41" spans="1:21" ht="12" thickBot="1">
      <c r="A41" s="61"/>
      <c r="B41" s="63" t="s">
        <v>40</v>
      </c>
      <c r="C41" s="64"/>
      <c r="D41" s="50"/>
      <c r="E41" s="47">
        <v>176642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1"/>
      <c r="B42" s="63" t="s">
        <v>41</v>
      </c>
      <c r="C42" s="64"/>
      <c r="D42" s="50"/>
      <c r="E42" s="47">
        <v>77277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62"/>
      <c r="B43" s="63" t="s">
        <v>35</v>
      </c>
      <c r="C43" s="64"/>
      <c r="D43" s="52">
        <v>7287.1719999999996</v>
      </c>
      <c r="E43" s="52">
        <v>0</v>
      </c>
      <c r="F43" s="53"/>
      <c r="G43" s="52">
        <v>63646.100899999998</v>
      </c>
      <c r="H43" s="54">
        <v>-88.550481652521796</v>
      </c>
      <c r="I43" s="52">
        <v>918.35159999999996</v>
      </c>
      <c r="J43" s="54">
        <v>12.6023044330503</v>
      </c>
      <c r="K43" s="52">
        <v>5722.5865999999996</v>
      </c>
      <c r="L43" s="54">
        <v>8.9912602957269296</v>
      </c>
      <c r="M43" s="54">
        <v>-0.83952158976502</v>
      </c>
      <c r="N43" s="52">
        <v>27092.354599999999</v>
      </c>
      <c r="O43" s="52">
        <v>4494195.7659999998</v>
      </c>
      <c r="P43" s="52">
        <v>20</v>
      </c>
      <c r="Q43" s="52">
        <v>38</v>
      </c>
      <c r="R43" s="54">
        <v>-47.368421052631597</v>
      </c>
      <c r="S43" s="52">
        <v>364.35860000000002</v>
      </c>
      <c r="T43" s="52">
        <v>521.18901578947396</v>
      </c>
      <c r="U43" s="55">
        <v>-43.042874736447502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4:C34"/>
    <mergeCell ref="B35:C35"/>
    <mergeCell ref="B19:C19"/>
    <mergeCell ref="B20:C20"/>
    <mergeCell ref="B21:C21"/>
    <mergeCell ref="B22:C22"/>
    <mergeCell ref="B23:C23"/>
    <mergeCell ref="B37:C37"/>
    <mergeCell ref="B38:C38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4" sqref="J14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40741</v>
      </c>
      <c r="D2" s="32">
        <v>462289.37947435898</v>
      </c>
      <c r="E2" s="32">
        <v>341765.61394102598</v>
      </c>
      <c r="F2" s="32">
        <v>120523.765533333</v>
      </c>
      <c r="G2" s="32">
        <v>341765.61394102598</v>
      </c>
      <c r="H2" s="32">
        <v>0.26071065199545301</v>
      </c>
    </row>
    <row r="3" spans="1:8" ht="14.25">
      <c r="A3" s="32">
        <v>2</v>
      </c>
      <c r="B3" s="33">
        <v>13</v>
      </c>
      <c r="C3" s="32">
        <v>8223</v>
      </c>
      <c r="D3" s="32">
        <v>73950.542122494502</v>
      </c>
      <c r="E3" s="32">
        <v>55953.706903305298</v>
      </c>
      <c r="F3" s="32">
        <v>17996.835219189201</v>
      </c>
      <c r="G3" s="32">
        <v>55953.706903305298</v>
      </c>
      <c r="H3" s="32">
        <v>0.24336312760734799</v>
      </c>
    </row>
    <row r="4" spans="1:8" ht="14.25">
      <c r="A4" s="32">
        <v>3</v>
      </c>
      <c r="B4" s="33">
        <v>14</v>
      </c>
      <c r="C4" s="32">
        <v>93740</v>
      </c>
      <c r="D4" s="32">
        <v>104647.78051111101</v>
      </c>
      <c r="E4" s="32">
        <v>74778.505405128206</v>
      </c>
      <c r="F4" s="32">
        <v>29869.275105982899</v>
      </c>
      <c r="G4" s="32">
        <v>74778.505405128206</v>
      </c>
      <c r="H4" s="32">
        <v>0.28542674254626399</v>
      </c>
    </row>
    <row r="5" spans="1:8" ht="14.25">
      <c r="A5" s="32">
        <v>4</v>
      </c>
      <c r="B5" s="33">
        <v>15</v>
      </c>
      <c r="C5" s="32">
        <v>3659</v>
      </c>
      <c r="D5" s="32">
        <v>43242.596808547001</v>
      </c>
      <c r="E5" s="32">
        <v>34049.122083760703</v>
      </c>
      <c r="F5" s="32">
        <v>9193.4747247863197</v>
      </c>
      <c r="G5" s="32">
        <v>34049.122083760703</v>
      </c>
      <c r="H5" s="32">
        <v>0.212602281160164</v>
      </c>
    </row>
    <row r="6" spans="1:8" ht="14.25">
      <c r="A6" s="32">
        <v>5</v>
      </c>
      <c r="B6" s="33">
        <v>16</v>
      </c>
      <c r="C6" s="32">
        <v>1347</v>
      </c>
      <c r="D6" s="32">
        <v>84791.164507692301</v>
      </c>
      <c r="E6" s="32">
        <v>63584.161002564098</v>
      </c>
      <c r="F6" s="32">
        <v>21207.003505128199</v>
      </c>
      <c r="G6" s="32">
        <v>63584.161002564098</v>
      </c>
      <c r="H6" s="32">
        <v>0.25010864785568898</v>
      </c>
    </row>
    <row r="7" spans="1:8" ht="14.25">
      <c r="A7" s="32">
        <v>6</v>
      </c>
      <c r="B7" s="33">
        <v>17</v>
      </c>
      <c r="C7" s="32">
        <v>13210</v>
      </c>
      <c r="D7" s="32">
        <v>204422.670512821</v>
      </c>
      <c r="E7" s="32">
        <v>141215.22740598299</v>
      </c>
      <c r="F7" s="32">
        <v>63207.4431068376</v>
      </c>
      <c r="G7" s="32">
        <v>141215.22740598299</v>
      </c>
      <c r="H7" s="32">
        <v>0.309199771964008</v>
      </c>
    </row>
    <row r="8" spans="1:8" ht="14.25">
      <c r="A8" s="32">
        <v>7</v>
      </c>
      <c r="B8" s="33">
        <v>18</v>
      </c>
      <c r="C8" s="32">
        <v>32419</v>
      </c>
      <c r="D8" s="32">
        <v>122057.58215982901</v>
      </c>
      <c r="E8" s="32">
        <v>98969.911880341897</v>
      </c>
      <c r="F8" s="32">
        <v>23087.6702794872</v>
      </c>
      <c r="G8" s="32">
        <v>98969.911880341897</v>
      </c>
      <c r="H8" s="32">
        <v>0.18915392121445501</v>
      </c>
    </row>
    <row r="9" spans="1:8" ht="14.25">
      <c r="A9" s="32">
        <v>8</v>
      </c>
      <c r="B9" s="33">
        <v>19</v>
      </c>
      <c r="C9" s="32">
        <v>16390</v>
      </c>
      <c r="D9" s="32">
        <v>95774.8592948718</v>
      </c>
      <c r="E9" s="32">
        <v>75484.280377777803</v>
      </c>
      <c r="F9" s="32">
        <v>20290.578917094001</v>
      </c>
      <c r="G9" s="32">
        <v>75484.280377777803</v>
      </c>
      <c r="H9" s="32">
        <v>0.21185704752249601</v>
      </c>
    </row>
    <row r="10" spans="1:8" ht="14.25">
      <c r="A10" s="32">
        <v>9</v>
      </c>
      <c r="B10" s="33">
        <v>21</v>
      </c>
      <c r="C10" s="32">
        <v>140599</v>
      </c>
      <c r="D10" s="32">
        <v>633783.99609999999</v>
      </c>
      <c r="E10" s="32">
        <v>584785.03579999995</v>
      </c>
      <c r="F10" s="32">
        <v>48998.960299999999</v>
      </c>
      <c r="G10" s="32">
        <v>584785.03579999995</v>
      </c>
      <c r="H10" s="32">
        <v>7.7311766471725205E-2</v>
      </c>
    </row>
    <row r="11" spans="1:8" ht="14.25">
      <c r="A11" s="32">
        <v>10</v>
      </c>
      <c r="B11" s="33">
        <v>22</v>
      </c>
      <c r="C11" s="32">
        <v>30511</v>
      </c>
      <c r="D11" s="32">
        <v>512863.87292564102</v>
      </c>
      <c r="E11" s="32">
        <v>445587.81207179499</v>
      </c>
      <c r="F11" s="32">
        <v>67276.060853846197</v>
      </c>
      <c r="G11" s="32">
        <v>445587.81207179499</v>
      </c>
      <c r="H11" s="32">
        <v>0.13117722734118301</v>
      </c>
    </row>
    <row r="12" spans="1:8" ht="14.25">
      <c r="A12" s="32">
        <v>11</v>
      </c>
      <c r="B12" s="33">
        <v>23</v>
      </c>
      <c r="C12" s="32">
        <v>181512.68400000001</v>
      </c>
      <c r="D12" s="32">
        <v>1533032.6630128201</v>
      </c>
      <c r="E12" s="32">
        <v>1322823.3148598301</v>
      </c>
      <c r="F12" s="32">
        <v>210209.34815299101</v>
      </c>
      <c r="G12" s="32">
        <v>1322823.3148598301</v>
      </c>
      <c r="H12" s="32">
        <v>0.137119940901894</v>
      </c>
    </row>
    <row r="13" spans="1:8" ht="14.25">
      <c r="A13" s="32">
        <v>12</v>
      </c>
      <c r="B13" s="33">
        <v>24</v>
      </c>
      <c r="C13" s="32">
        <v>23355.322</v>
      </c>
      <c r="D13" s="32">
        <v>894964.39352136804</v>
      </c>
      <c r="E13" s="32">
        <v>830728.75527265004</v>
      </c>
      <c r="F13" s="32">
        <v>64235.6382487179</v>
      </c>
      <c r="G13" s="32">
        <v>830728.75527265004</v>
      </c>
      <c r="H13" s="32">
        <v>7.1774518309017293E-2</v>
      </c>
    </row>
    <row r="14" spans="1:8" ht="14.25">
      <c r="A14" s="32">
        <v>13</v>
      </c>
      <c r="B14" s="33">
        <v>25</v>
      </c>
      <c r="C14" s="32">
        <v>58522</v>
      </c>
      <c r="D14" s="32">
        <v>660254.80559999996</v>
      </c>
      <c r="E14" s="32">
        <v>602041.95059999998</v>
      </c>
      <c r="F14" s="32">
        <v>58212.855000000003</v>
      </c>
      <c r="G14" s="32">
        <v>602041.95059999998</v>
      </c>
      <c r="H14" s="32">
        <v>8.8167256801864005E-2</v>
      </c>
    </row>
    <row r="15" spans="1:8" ht="14.25">
      <c r="A15" s="32">
        <v>14</v>
      </c>
      <c r="B15" s="33">
        <v>26</v>
      </c>
      <c r="C15" s="32">
        <v>57319</v>
      </c>
      <c r="D15" s="32">
        <v>287438.33060610399</v>
      </c>
      <c r="E15" s="32">
        <v>242028.737279578</v>
      </c>
      <c r="F15" s="32">
        <v>45409.593326526003</v>
      </c>
      <c r="G15" s="32">
        <v>242028.737279578</v>
      </c>
      <c r="H15" s="32">
        <v>0.15798029869841501</v>
      </c>
    </row>
    <row r="16" spans="1:8" ht="14.25">
      <c r="A16" s="32">
        <v>15</v>
      </c>
      <c r="B16" s="33">
        <v>27</v>
      </c>
      <c r="C16" s="32">
        <v>131091.258</v>
      </c>
      <c r="D16" s="32">
        <v>892899.15143333306</v>
      </c>
      <c r="E16" s="32">
        <v>790428.00569999998</v>
      </c>
      <c r="F16" s="32">
        <v>102471.145733333</v>
      </c>
      <c r="G16" s="32">
        <v>790428.00569999998</v>
      </c>
      <c r="H16" s="32">
        <v>0.114762283701178</v>
      </c>
    </row>
    <row r="17" spans="1:8" ht="14.25">
      <c r="A17" s="32">
        <v>16</v>
      </c>
      <c r="B17" s="33">
        <v>29</v>
      </c>
      <c r="C17" s="32">
        <v>156006</v>
      </c>
      <c r="D17" s="32">
        <v>1982485.55035726</v>
      </c>
      <c r="E17" s="32">
        <v>1853773.59185299</v>
      </c>
      <c r="F17" s="32">
        <v>128711.95850427399</v>
      </c>
      <c r="G17" s="32">
        <v>1853773.59185299</v>
      </c>
      <c r="H17" s="32">
        <v>6.4924538028072007E-2</v>
      </c>
    </row>
    <row r="18" spans="1:8" ht="14.25">
      <c r="A18" s="32">
        <v>17</v>
      </c>
      <c r="B18" s="33">
        <v>31</v>
      </c>
      <c r="C18" s="32">
        <v>33040.523000000001</v>
      </c>
      <c r="D18" s="32">
        <v>206669.31223418799</v>
      </c>
      <c r="E18" s="32">
        <v>171552.775174982</v>
      </c>
      <c r="F18" s="32">
        <v>35116.537059206501</v>
      </c>
      <c r="G18" s="32">
        <v>171552.775174982</v>
      </c>
      <c r="H18" s="32">
        <v>0.16991655258142099</v>
      </c>
    </row>
    <row r="19" spans="1:8" ht="14.25">
      <c r="A19" s="32">
        <v>18</v>
      </c>
      <c r="B19" s="33">
        <v>32</v>
      </c>
      <c r="C19" s="32">
        <v>12277.257</v>
      </c>
      <c r="D19" s="32">
        <v>162035.578581507</v>
      </c>
      <c r="E19" s="32">
        <v>146186.73174685301</v>
      </c>
      <c r="F19" s="32">
        <v>15848.846834653999</v>
      </c>
      <c r="G19" s="32">
        <v>146186.73174685301</v>
      </c>
      <c r="H19" s="32">
        <v>9.7810906551499904E-2</v>
      </c>
    </row>
    <row r="20" spans="1:8" ht="14.25">
      <c r="A20" s="32">
        <v>19</v>
      </c>
      <c r="B20" s="33">
        <v>33</v>
      </c>
      <c r="C20" s="32">
        <v>36995.317999999999</v>
      </c>
      <c r="D20" s="32">
        <v>466019.43095017801</v>
      </c>
      <c r="E20" s="32">
        <v>363831.78838097502</v>
      </c>
      <c r="F20" s="32">
        <v>102187.642569203</v>
      </c>
      <c r="G20" s="32">
        <v>363831.78838097502</v>
      </c>
      <c r="H20" s="32">
        <v>0.219277643339571</v>
      </c>
    </row>
    <row r="21" spans="1:8" ht="14.25">
      <c r="A21" s="32">
        <v>20</v>
      </c>
      <c r="B21" s="33">
        <v>34</v>
      </c>
      <c r="C21" s="32">
        <v>42895.512999999999</v>
      </c>
      <c r="D21" s="32">
        <v>230531.01918216501</v>
      </c>
      <c r="E21" s="32">
        <v>157223.956395582</v>
      </c>
      <c r="F21" s="32">
        <v>73307.062786582595</v>
      </c>
      <c r="G21" s="32">
        <v>157223.956395582</v>
      </c>
      <c r="H21" s="32">
        <v>0.31799218624308301</v>
      </c>
    </row>
    <row r="22" spans="1:8" ht="14.25">
      <c r="A22" s="32">
        <v>21</v>
      </c>
      <c r="B22" s="33">
        <v>35</v>
      </c>
      <c r="C22" s="32">
        <v>33115.391000000003</v>
      </c>
      <c r="D22" s="32">
        <v>680245.00189203501</v>
      </c>
      <c r="E22" s="32">
        <v>618736.92387343396</v>
      </c>
      <c r="F22" s="32">
        <v>61508.078018601198</v>
      </c>
      <c r="G22" s="32">
        <v>618736.92387343396</v>
      </c>
      <c r="H22" s="32">
        <v>9.0420477691894E-2</v>
      </c>
    </row>
    <row r="23" spans="1:8" ht="14.25">
      <c r="A23" s="32">
        <v>22</v>
      </c>
      <c r="B23" s="33">
        <v>36</v>
      </c>
      <c r="C23" s="32">
        <v>94463.828999999998</v>
      </c>
      <c r="D23" s="32">
        <v>550836.255216814</v>
      </c>
      <c r="E23" s="32">
        <v>457577.89611785102</v>
      </c>
      <c r="F23" s="32">
        <v>93258.359098963207</v>
      </c>
      <c r="G23" s="32">
        <v>457577.89611785102</v>
      </c>
      <c r="H23" s="32">
        <v>0.16930323343051501</v>
      </c>
    </row>
    <row r="24" spans="1:8" ht="14.25">
      <c r="A24" s="32">
        <v>23</v>
      </c>
      <c r="B24" s="33">
        <v>37</v>
      </c>
      <c r="C24" s="32">
        <v>76515.259000000005</v>
      </c>
      <c r="D24" s="32">
        <v>867782.57795309694</v>
      </c>
      <c r="E24" s="32">
        <v>720016.86330182804</v>
      </c>
      <c r="F24" s="32">
        <v>147765.71465126899</v>
      </c>
      <c r="G24" s="32">
        <v>720016.86330182804</v>
      </c>
      <c r="H24" s="32">
        <v>0.170279651153881</v>
      </c>
    </row>
    <row r="25" spans="1:8" ht="14.25">
      <c r="A25" s="32">
        <v>24</v>
      </c>
      <c r="B25" s="33">
        <v>38</v>
      </c>
      <c r="C25" s="32">
        <v>135614.89499999999</v>
      </c>
      <c r="D25" s="32">
        <v>676346.376772566</v>
      </c>
      <c r="E25" s="32">
        <v>623252.85730530997</v>
      </c>
      <c r="F25" s="32">
        <v>53093.519467256599</v>
      </c>
      <c r="G25" s="32">
        <v>623252.85730530997</v>
      </c>
      <c r="H25" s="32">
        <v>7.8500486275407802E-2</v>
      </c>
    </row>
    <row r="26" spans="1:8" ht="14.25">
      <c r="A26" s="32">
        <v>25</v>
      </c>
      <c r="B26" s="33">
        <v>39</v>
      </c>
      <c r="C26" s="32">
        <v>71330.618000000002</v>
      </c>
      <c r="D26" s="32">
        <v>119294.753026655</v>
      </c>
      <c r="E26" s="32">
        <v>81537.269201842093</v>
      </c>
      <c r="F26" s="32">
        <v>37757.483824812502</v>
      </c>
      <c r="G26" s="32">
        <v>81537.269201842093</v>
      </c>
      <c r="H26" s="32">
        <v>0.31650582164645702</v>
      </c>
    </row>
    <row r="27" spans="1:8" ht="14.25">
      <c r="A27" s="32">
        <v>26</v>
      </c>
      <c r="B27" s="33">
        <v>40</v>
      </c>
      <c r="C27" s="32">
        <v>11</v>
      </c>
      <c r="D27" s="32">
        <v>42.3078</v>
      </c>
      <c r="E27" s="32">
        <v>34.07</v>
      </c>
      <c r="F27" s="32">
        <v>8.2378</v>
      </c>
      <c r="G27" s="32">
        <v>34.07</v>
      </c>
      <c r="H27" s="32">
        <v>0.19471114073527801</v>
      </c>
    </row>
    <row r="28" spans="1:8" ht="14.25">
      <c r="A28" s="32">
        <v>27</v>
      </c>
      <c r="B28" s="33">
        <v>42</v>
      </c>
      <c r="C28" s="32">
        <v>5716.7359999999999</v>
      </c>
      <c r="D28" s="32">
        <v>76673.625700000004</v>
      </c>
      <c r="E28" s="32">
        <v>66499.8416</v>
      </c>
      <c r="F28" s="32">
        <v>10173.784100000001</v>
      </c>
      <c r="G28" s="32">
        <v>66499.8416</v>
      </c>
      <c r="H28" s="32">
        <v>0.132689487514349</v>
      </c>
    </row>
    <row r="29" spans="1:8" ht="14.25">
      <c r="A29" s="32">
        <v>28</v>
      </c>
      <c r="B29" s="33">
        <v>75</v>
      </c>
      <c r="C29" s="32">
        <v>310</v>
      </c>
      <c r="D29" s="32">
        <v>172238.461538462</v>
      </c>
      <c r="E29" s="32">
        <v>163621.14957265</v>
      </c>
      <c r="F29" s="32">
        <v>8617.3119658119704</v>
      </c>
      <c r="G29" s="32">
        <v>163621.14957265</v>
      </c>
      <c r="H29" s="32">
        <v>5.0031287372406599E-2</v>
      </c>
    </row>
    <row r="30" spans="1:8" ht="14.25">
      <c r="A30" s="32">
        <v>29</v>
      </c>
      <c r="B30" s="33">
        <v>76</v>
      </c>
      <c r="C30" s="32">
        <v>2118</v>
      </c>
      <c r="D30" s="32">
        <v>334522.69795128203</v>
      </c>
      <c r="E30" s="32">
        <v>310746.31807093997</v>
      </c>
      <c r="F30" s="32">
        <v>23776.379880341901</v>
      </c>
      <c r="G30" s="32">
        <v>310746.31807093997</v>
      </c>
      <c r="H30" s="32">
        <v>7.1075535459792699E-2</v>
      </c>
    </row>
    <row r="31" spans="1:8" ht="14.25">
      <c r="A31" s="32">
        <v>30</v>
      </c>
      <c r="B31" s="33">
        <v>99</v>
      </c>
      <c r="C31" s="32">
        <v>20</v>
      </c>
      <c r="D31" s="32">
        <v>7287.1719234551101</v>
      </c>
      <c r="E31" s="32">
        <v>6368.8199833598101</v>
      </c>
      <c r="F31" s="32">
        <v>918.35194009530301</v>
      </c>
      <c r="G31" s="32">
        <v>6368.8199833598101</v>
      </c>
      <c r="H31" s="32">
        <v>0.12602309232466699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2014-04-03T04:29:29Z</dcterms:modified>
</cp:coreProperties>
</file>