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<sst xmlns="http://schemas.openxmlformats.org/spreadsheetml/2006/main" count="114" uniqueCount="71">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</sst>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27" sqref="J27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18898782.302200001</v>
      </c>
      <c r="F3" s="25">
        <f>RA!I7</f>
        <v>2103703.6605000002</v>
      </c>
      <c r="G3" s="16">
        <f>E3-F3</f>
        <v>16795078.6417</v>
      </c>
      <c r="H3" s="27">
        <f>RA!J7</f>
        <v>11.131424378887701</v>
      </c>
      <c r="I3" s="20">
        <f>SUM(I4:I39)</f>
        <v>18898786.636219818</v>
      </c>
      <c r="J3" s="21">
        <f>SUM(J4:J39)</f>
        <v>16795078.465768825</v>
      </c>
      <c r="K3" s="22">
        <f>E3-I3</f>
        <v>-4.3340198174118996</v>
      </c>
      <c r="L3" s="22">
        <f>G3-J3</f>
        <v>0.1759311743080616</v>
      </c>
    </row>
    <row r="4" spans="1:12">
      <c r="A4" s="59">
        <f>RA!A8</f>
        <v>41742</v>
      </c>
      <c r="B4" s="12">
        <v>12</v>
      </c>
      <c r="C4" s="56" t="s">
        <v>6</v>
      </c>
      <c r="D4" s="56"/>
      <c r="E4" s="15">
        <f>VLOOKUP(C4,RA!B8:D39,3,0)</f>
        <v>670950.5209</v>
      </c>
      <c r="F4" s="25">
        <f>VLOOKUP(C4,RA!B8:I43,8,0)</f>
        <v>137387.87210000001</v>
      </c>
      <c r="G4" s="16">
        <f t="shared" ref="G4:G39" si="0">E4-F4</f>
        <v>533562.64879999997</v>
      </c>
      <c r="H4" s="27">
        <f>RA!J8</f>
        <v>20.476602643621298</v>
      </c>
      <c r="I4" s="20">
        <f>VLOOKUP(B4,RMS!B:D,3,FALSE)</f>
        <v>670951.19569914497</v>
      </c>
      <c r="J4" s="21">
        <f>VLOOKUP(B4,RMS!B:E,4,FALSE)</f>
        <v>533562.653402564</v>
      </c>
      <c r="K4" s="22">
        <f t="shared" ref="K4:K39" si="1">E4-I4</f>
        <v>-0.67479914496652782</v>
      </c>
      <c r="L4" s="22">
        <f t="shared" ref="L4:L39" si="2">G4-J4</f>
        <v>-4.6025640331208706E-3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136728.1324</v>
      </c>
      <c r="F5" s="25">
        <f>VLOOKUP(C5,RA!B9:I44,8,0)</f>
        <v>30084.489600000001</v>
      </c>
      <c r="G5" s="16">
        <f t="shared" si="0"/>
        <v>106643.6428</v>
      </c>
      <c r="H5" s="27">
        <f>RA!J9</f>
        <v>22.003145272245401</v>
      </c>
      <c r="I5" s="20">
        <f>VLOOKUP(B5,RMS!B:D,3,FALSE)</f>
        <v>136728.165800416</v>
      </c>
      <c r="J5" s="21">
        <f>VLOOKUP(B5,RMS!B:E,4,FALSE)</f>
        <v>106643.635959458</v>
      </c>
      <c r="K5" s="22">
        <f t="shared" si="1"/>
        <v>-3.3400415995856747E-2</v>
      </c>
      <c r="L5" s="22">
        <f t="shared" si="2"/>
        <v>6.8405420024646446E-3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186999.17809999999</v>
      </c>
      <c r="F6" s="25">
        <f>VLOOKUP(C6,RA!B10:I45,8,0)</f>
        <v>47200.907800000001</v>
      </c>
      <c r="G6" s="16">
        <f t="shared" si="0"/>
        <v>139798.27029999997</v>
      </c>
      <c r="H6" s="27">
        <f>RA!J10</f>
        <v>25.2412381057412</v>
      </c>
      <c r="I6" s="20">
        <f>VLOOKUP(B6,RMS!B:D,3,FALSE)</f>
        <v>187001.76342307701</v>
      </c>
      <c r="J6" s="21">
        <f>VLOOKUP(B6,RMS!B:E,4,FALSE)</f>
        <v>139798.27078803399</v>
      </c>
      <c r="K6" s="22">
        <f t="shared" si="1"/>
        <v>-2.5853230770153459</v>
      </c>
      <c r="L6" s="22">
        <f t="shared" si="2"/>
        <v>-4.8803401296027005E-4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58828.994899999998</v>
      </c>
      <c r="F7" s="25">
        <f>VLOOKUP(C7,RA!B11:I46,8,0)</f>
        <v>12041.3436</v>
      </c>
      <c r="G7" s="16">
        <f t="shared" si="0"/>
        <v>46787.651299999998</v>
      </c>
      <c r="H7" s="27">
        <f>RA!J11</f>
        <v>20.468382335051601</v>
      </c>
      <c r="I7" s="20">
        <f>VLOOKUP(B7,RMS!B:D,3,FALSE)</f>
        <v>58829.022517948702</v>
      </c>
      <c r="J7" s="21">
        <f>VLOOKUP(B7,RMS!B:E,4,FALSE)</f>
        <v>46787.651327350402</v>
      </c>
      <c r="K7" s="22">
        <f t="shared" si="1"/>
        <v>-2.7617948704573791E-2</v>
      </c>
      <c r="L7" s="22">
        <f t="shared" si="2"/>
        <v>-2.7350404707249254E-5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245949.15100000001</v>
      </c>
      <c r="F8" s="25">
        <f>VLOOKUP(C8,RA!B12:I47,8,0)</f>
        <v>17826.2896</v>
      </c>
      <c r="G8" s="16">
        <f t="shared" si="0"/>
        <v>228122.86140000002</v>
      </c>
      <c r="H8" s="27">
        <f>RA!J12</f>
        <v>7.2479573633494701</v>
      </c>
      <c r="I8" s="20">
        <f>VLOOKUP(B8,RMS!B:D,3,FALSE)</f>
        <v>245949.15538888899</v>
      </c>
      <c r="J8" s="21">
        <f>VLOOKUP(B8,RMS!B:E,4,FALSE)</f>
        <v>228122.86207264999</v>
      </c>
      <c r="K8" s="22">
        <f t="shared" si="1"/>
        <v>-4.3888889777008444E-3</v>
      </c>
      <c r="L8" s="22">
        <f t="shared" si="2"/>
        <v>-6.7264997051097453E-4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361211.68050000002</v>
      </c>
      <c r="F9" s="25">
        <f>VLOOKUP(C9,RA!B13:I48,8,0)</f>
        <v>58342.047400000003</v>
      </c>
      <c r="G9" s="16">
        <f t="shared" si="0"/>
        <v>302869.63310000004</v>
      </c>
      <c r="H9" s="27">
        <f>RA!J13</f>
        <v>16.151761017041601</v>
      </c>
      <c r="I9" s="20">
        <f>VLOOKUP(B9,RMS!B:D,3,FALSE)</f>
        <v>361211.91688632499</v>
      </c>
      <c r="J9" s="21">
        <f>VLOOKUP(B9,RMS!B:E,4,FALSE)</f>
        <v>302869.63284615398</v>
      </c>
      <c r="K9" s="22">
        <f t="shared" si="1"/>
        <v>-0.23638632497750223</v>
      </c>
      <c r="L9" s="22">
        <f t="shared" si="2"/>
        <v>2.5384605396538973E-4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167126.66399999999</v>
      </c>
      <c r="F10" s="25">
        <f>VLOOKUP(C10,RA!B14:I49,8,0)</f>
        <v>23553.938300000002</v>
      </c>
      <c r="G10" s="16">
        <f t="shared" si="0"/>
        <v>143572.72569999998</v>
      </c>
      <c r="H10" s="27">
        <f>RA!J14</f>
        <v>14.093465241429101</v>
      </c>
      <c r="I10" s="20">
        <f>VLOOKUP(B10,RMS!B:D,3,FALSE)</f>
        <v>167126.66587863199</v>
      </c>
      <c r="J10" s="21">
        <f>VLOOKUP(B10,RMS!B:E,4,FALSE)</f>
        <v>143572.72317435901</v>
      </c>
      <c r="K10" s="22">
        <f t="shared" si="1"/>
        <v>-1.8786319997161627E-3</v>
      </c>
      <c r="L10" s="22">
        <f t="shared" si="2"/>
        <v>2.5256409717258066E-3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154914.4895</v>
      </c>
      <c r="F11" s="25">
        <f>VLOOKUP(C11,RA!B15:I50,8,0)</f>
        <v>25713.877</v>
      </c>
      <c r="G11" s="16">
        <f t="shared" si="0"/>
        <v>129200.61249999999</v>
      </c>
      <c r="H11" s="27">
        <f>RA!J15</f>
        <v>16.598755276536</v>
      </c>
      <c r="I11" s="20">
        <f>VLOOKUP(B11,RMS!B:D,3,FALSE)</f>
        <v>154914.60170170901</v>
      </c>
      <c r="J11" s="21">
        <f>VLOOKUP(B11,RMS!B:E,4,FALSE)</f>
        <v>129200.614765812</v>
      </c>
      <c r="K11" s="22">
        <f t="shared" si="1"/>
        <v>-0.11220170900924131</v>
      </c>
      <c r="L11" s="22">
        <f t="shared" si="2"/>
        <v>-2.2658120142295957E-3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1046892.4629</v>
      </c>
      <c r="F12" s="25">
        <f>VLOOKUP(C12,RA!B16:I51,8,0)</f>
        <v>75920.818299999999</v>
      </c>
      <c r="G12" s="16">
        <f t="shared" si="0"/>
        <v>970971.6446</v>
      </c>
      <c r="H12" s="27">
        <f>RA!J16</f>
        <v>7.2520168967203702</v>
      </c>
      <c r="I12" s="20">
        <f>VLOOKUP(B12,RMS!B:D,3,FALSE)</f>
        <v>1046892.1846</v>
      </c>
      <c r="J12" s="21">
        <f>VLOOKUP(B12,RMS!B:E,4,FALSE)</f>
        <v>970971.6446</v>
      </c>
      <c r="K12" s="22">
        <f t="shared" si="1"/>
        <v>0.27830000000540167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629384.2426</v>
      </c>
      <c r="F13" s="25">
        <f>VLOOKUP(C13,RA!B17:I52,8,0)</f>
        <v>54354.746599999999</v>
      </c>
      <c r="G13" s="16">
        <f t="shared" si="0"/>
        <v>575029.49600000004</v>
      </c>
      <c r="H13" s="27">
        <f>RA!J17</f>
        <v>8.6361784933571499</v>
      </c>
      <c r="I13" s="20">
        <f>VLOOKUP(B13,RMS!B:D,3,FALSE)</f>
        <v>629384.29773418803</v>
      </c>
      <c r="J13" s="21">
        <f>VLOOKUP(B13,RMS!B:E,4,FALSE)</f>
        <v>575029.49630085495</v>
      </c>
      <c r="K13" s="22">
        <f t="shared" si="1"/>
        <v>-5.5134188034571707E-2</v>
      </c>
      <c r="L13" s="22">
        <f t="shared" si="2"/>
        <v>-3.0085491016507149E-4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2312571.0787999998</v>
      </c>
      <c r="F14" s="25">
        <f>VLOOKUP(C14,RA!B18:I53,8,0)</f>
        <v>220235.1453</v>
      </c>
      <c r="G14" s="16">
        <f t="shared" si="0"/>
        <v>2092335.9334999998</v>
      </c>
      <c r="H14" s="27">
        <f>RA!J18</f>
        <v>9.5233892406144207</v>
      </c>
      <c r="I14" s="20">
        <f>VLOOKUP(B14,RMS!B:D,3,FALSE)</f>
        <v>2312571.3227008502</v>
      </c>
      <c r="J14" s="21">
        <f>VLOOKUP(B14,RMS!B:E,4,FALSE)</f>
        <v>2092335.9287812</v>
      </c>
      <c r="K14" s="22">
        <f t="shared" si="1"/>
        <v>-0.2439008504152298</v>
      </c>
      <c r="L14" s="22">
        <f t="shared" si="2"/>
        <v>4.7187998425215483E-3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631356.12</v>
      </c>
      <c r="F15" s="25">
        <f>VLOOKUP(C15,RA!B19:I54,8,0)</f>
        <v>87346.131699999998</v>
      </c>
      <c r="G15" s="16">
        <f t="shared" si="0"/>
        <v>544009.98829999997</v>
      </c>
      <c r="H15" s="27">
        <f>RA!J19</f>
        <v>13.8346852011191</v>
      </c>
      <c r="I15" s="20">
        <f>VLOOKUP(B15,RMS!B:D,3,FALSE)</f>
        <v>631356.11088803399</v>
      </c>
      <c r="J15" s="21">
        <f>VLOOKUP(B15,RMS!B:E,4,FALSE)</f>
        <v>544009.98870341899</v>
      </c>
      <c r="K15" s="22">
        <f t="shared" si="1"/>
        <v>9.1119660064578056E-3</v>
      </c>
      <c r="L15" s="22">
        <f t="shared" si="2"/>
        <v>-4.0341902058571577E-4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1020096.3808</v>
      </c>
      <c r="F16" s="25">
        <f>VLOOKUP(C16,RA!B20:I55,8,0)</f>
        <v>77560.236000000004</v>
      </c>
      <c r="G16" s="16">
        <f t="shared" si="0"/>
        <v>942536.14480000001</v>
      </c>
      <c r="H16" s="27">
        <f>RA!J20</f>
        <v>7.6032262695780002</v>
      </c>
      <c r="I16" s="20">
        <f>VLOOKUP(B16,RMS!B:D,3,FALSE)</f>
        <v>1020096.5253</v>
      </c>
      <c r="J16" s="21">
        <f>VLOOKUP(B16,RMS!B:E,4,FALSE)</f>
        <v>942536.14480000001</v>
      </c>
      <c r="K16" s="22">
        <f t="shared" si="1"/>
        <v>-0.14449999993667006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420261.79180000001</v>
      </c>
      <c r="F17" s="25">
        <f>VLOOKUP(C17,RA!B21:I56,8,0)</f>
        <v>49588.8001</v>
      </c>
      <c r="G17" s="16">
        <f t="shared" si="0"/>
        <v>370672.99170000001</v>
      </c>
      <c r="H17" s="27">
        <f>RA!J21</f>
        <v>11.799502373891499</v>
      </c>
      <c r="I17" s="20">
        <f>VLOOKUP(B17,RMS!B:D,3,FALSE)</f>
        <v>420261.55109572603</v>
      </c>
      <c r="J17" s="21">
        <f>VLOOKUP(B17,RMS!B:E,4,FALSE)</f>
        <v>370672.99167179503</v>
      </c>
      <c r="K17" s="22">
        <f t="shared" si="1"/>
        <v>0.24070427397964522</v>
      </c>
      <c r="L17" s="22">
        <f t="shared" si="2"/>
        <v>2.820498775690794E-5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1400218.4532000001</v>
      </c>
      <c r="F18" s="25">
        <f>VLOOKUP(C18,RA!B22:I57,8,0)</f>
        <v>190120.3726</v>
      </c>
      <c r="G18" s="16">
        <f t="shared" si="0"/>
        <v>1210098.0806</v>
      </c>
      <c r="H18" s="27">
        <f>RA!J22</f>
        <v>13.5779079446858</v>
      </c>
      <c r="I18" s="20">
        <f>VLOOKUP(B18,RMS!B:D,3,FALSE)</f>
        <v>1400218.3879</v>
      </c>
      <c r="J18" s="21">
        <f>VLOOKUP(B18,RMS!B:E,4,FALSE)</f>
        <v>1210098.0796999999</v>
      </c>
      <c r="K18" s="22">
        <f t="shared" si="1"/>
        <v>6.5300000132992864E-2</v>
      </c>
      <c r="L18" s="22">
        <f t="shared" si="2"/>
        <v>9.0000010095536709E-4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3135501.0913999998</v>
      </c>
      <c r="F19" s="25">
        <f>VLOOKUP(C19,RA!B23:I58,8,0)</f>
        <v>152538.0527</v>
      </c>
      <c r="G19" s="16">
        <f t="shared" si="0"/>
        <v>2982963.0386999999</v>
      </c>
      <c r="H19" s="27">
        <f>RA!J23</f>
        <v>4.8648700240729896</v>
      </c>
      <c r="I19" s="20">
        <f>VLOOKUP(B19,RMS!B:D,3,FALSE)</f>
        <v>3135502.2199102598</v>
      </c>
      <c r="J19" s="21">
        <f>VLOOKUP(B19,RMS!B:E,4,FALSE)</f>
        <v>2982963.0840640999</v>
      </c>
      <c r="K19" s="22">
        <f t="shared" si="1"/>
        <v>-1.1285102600231767</v>
      </c>
      <c r="L19" s="22">
        <f t="shared" si="2"/>
        <v>-4.5364100020378828E-2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291166.10710000002</v>
      </c>
      <c r="F20" s="25">
        <f>VLOOKUP(C20,RA!B24:I59,8,0)</f>
        <v>51311.918700000002</v>
      </c>
      <c r="G20" s="16">
        <f t="shared" si="0"/>
        <v>239854.18840000001</v>
      </c>
      <c r="H20" s="27">
        <f>RA!J24</f>
        <v>17.622902339514798</v>
      </c>
      <c r="I20" s="20">
        <f>VLOOKUP(B20,RMS!B:D,3,FALSE)</f>
        <v>291166.08516911702</v>
      </c>
      <c r="J20" s="21">
        <f>VLOOKUP(B20,RMS!B:E,4,FALSE)</f>
        <v>239854.17967517101</v>
      </c>
      <c r="K20" s="22">
        <f t="shared" si="1"/>
        <v>2.1930882998276502E-2</v>
      </c>
      <c r="L20" s="22">
        <f t="shared" si="2"/>
        <v>8.7248290074057877E-3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227416.42370000001</v>
      </c>
      <c r="F21" s="25">
        <f>VLOOKUP(C21,RA!B25:I60,8,0)</f>
        <v>22014.709500000001</v>
      </c>
      <c r="G21" s="16">
        <f t="shared" si="0"/>
        <v>205401.71420000002</v>
      </c>
      <c r="H21" s="27">
        <f>RA!J25</f>
        <v>9.6803516394405396</v>
      </c>
      <c r="I21" s="20">
        <f>VLOOKUP(B21,RMS!B:D,3,FALSE)</f>
        <v>227416.42238159</v>
      </c>
      <c r="J21" s="21">
        <f>VLOOKUP(B21,RMS!B:E,4,FALSE)</f>
        <v>205401.720663474</v>
      </c>
      <c r="K21" s="22">
        <f t="shared" si="1"/>
        <v>1.3184100098442286E-3</v>
      </c>
      <c r="L21" s="22">
        <f t="shared" si="2"/>
        <v>-6.4634739828761667E-3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621378.73</v>
      </c>
      <c r="F22" s="25">
        <f>VLOOKUP(C22,RA!B26:I61,8,0)</f>
        <v>135441.0802</v>
      </c>
      <c r="G22" s="16">
        <f t="shared" si="0"/>
        <v>485937.64980000001</v>
      </c>
      <c r="H22" s="27">
        <f>RA!J26</f>
        <v>21.796864562776399</v>
      </c>
      <c r="I22" s="20">
        <f>VLOOKUP(B22,RMS!B:D,3,FALSE)</f>
        <v>621378.66692736605</v>
      </c>
      <c r="J22" s="21">
        <f>VLOOKUP(B22,RMS!B:E,4,FALSE)</f>
        <v>485937.650554516</v>
      </c>
      <c r="K22" s="22">
        <f t="shared" si="1"/>
        <v>6.3072633929550648E-2</v>
      </c>
      <c r="L22" s="22">
        <f t="shared" si="2"/>
        <v>-7.5451598968356848E-4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319507.3456</v>
      </c>
      <c r="F23" s="25">
        <f>VLOOKUP(C23,RA!B27:I62,8,0)</f>
        <v>103355.1761</v>
      </c>
      <c r="G23" s="16">
        <f t="shared" si="0"/>
        <v>216152.16950000002</v>
      </c>
      <c r="H23" s="27">
        <f>RA!J27</f>
        <v>32.348294185822297</v>
      </c>
      <c r="I23" s="20">
        <f>VLOOKUP(B23,RMS!B:D,3,FALSE)</f>
        <v>319507.34112297901</v>
      </c>
      <c r="J23" s="21">
        <f>VLOOKUP(B23,RMS!B:E,4,FALSE)</f>
        <v>216152.18503858699</v>
      </c>
      <c r="K23" s="22">
        <f t="shared" si="1"/>
        <v>4.4770209933631122E-3</v>
      </c>
      <c r="L23" s="22">
        <f t="shared" si="2"/>
        <v>-1.5538586972979829E-2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875558.93</v>
      </c>
      <c r="F24" s="25">
        <f>VLOOKUP(C24,RA!B28:I63,8,0)</f>
        <v>74060.052800000005</v>
      </c>
      <c r="G24" s="16">
        <f t="shared" si="0"/>
        <v>801498.87719999999</v>
      </c>
      <c r="H24" s="27">
        <f>RA!J28</f>
        <v>8.4586028721105002</v>
      </c>
      <c r="I24" s="20">
        <f>VLOOKUP(B24,RMS!B:D,3,FALSE)</f>
        <v>875558.93001415895</v>
      </c>
      <c r="J24" s="21">
        <f>VLOOKUP(B24,RMS!B:E,4,FALSE)</f>
        <v>801498.876670814</v>
      </c>
      <c r="K24" s="22">
        <f t="shared" si="1"/>
        <v>-1.415889710187912E-5</v>
      </c>
      <c r="L24" s="22">
        <f t="shared" si="2"/>
        <v>5.2918598521500826E-4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765280.39789999998</v>
      </c>
      <c r="F25" s="25">
        <f>VLOOKUP(C25,RA!B29:I64,8,0)</f>
        <v>120296.31110000001</v>
      </c>
      <c r="G25" s="16">
        <f t="shared" si="0"/>
        <v>644984.08679999993</v>
      </c>
      <c r="H25" s="27">
        <f>RA!J29</f>
        <v>15.7192463612166</v>
      </c>
      <c r="I25" s="20">
        <f>VLOOKUP(B25,RMS!B:D,3,FALSE)</f>
        <v>765280.396647788</v>
      </c>
      <c r="J25" s="21">
        <f>VLOOKUP(B25,RMS!B:E,4,FALSE)</f>
        <v>644984.08524588495</v>
      </c>
      <c r="K25" s="22">
        <f t="shared" si="1"/>
        <v>1.2522119795903563E-3</v>
      </c>
      <c r="L25" s="22">
        <f t="shared" si="2"/>
        <v>1.5541149768978357E-3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1425045.0094000001</v>
      </c>
      <c r="F26" s="25">
        <f>VLOOKUP(C26,RA!B30:I65,8,0)</f>
        <v>180053.18780000001</v>
      </c>
      <c r="G26" s="16">
        <f t="shared" si="0"/>
        <v>1244991.8216000001</v>
      </c>
      <c r="H26" s="27">
        <f>RA!J30</f>
        <v>12.6349123439834</v>
      </c>
      <c r="I26" s="20">
        <f>VLOOKUP(B26,RMS!B:D,3,FALSE)</f>
        <v>1425044.9621132701</v>
      </c>
      <c r="J26" s="21">
        <f>VLOOKUP(B26,RMS!B:E,4,FALSE)</f>
        <v>1244991.8069060801</v>
      </c>
      <c r="K26" s="22">
        <f t="shared" si="1"/>
        <v>4.7286730026826262E-2</v>
      </c>
      <c r="L26" s="22">
        <f t="shared" si="2"/>
        <v>1.4693920034915209E-2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783767.11569999997</v>
      </c>
      <c r="F27" s="25">
        <f>VLOOKUP(C27,RA!B31:I66,8,0)</f>
        <v>45609.574200000003</v>
      </c>
      <c r="G27" s="16">
        <f t="shared" si="0"/>
        <v>738157.54149999993</v>
      </c>
      <c r="H27" s="27">
        <f>RA!J31</f>
        <v>5.8192763240985297</v>
      </c>
      <c r="I27" s="20">
        <f>VLOOKUP(B27,RMS!B:D,3,FALSE)</f>
        <v>783767.06283008796</v>
      </c>
      <c r="J27" s="21">
        <f>VLOOKUP(B27,RMS!B:E,4,FALSE)</f>
        <v>738157.34960707999</v>
      </c>
      <c r="K27" s="22">
        <f t="shared" si="1"/>
        <v>5.2869912004098296E-2</v>
      </c>
      <c r="L27" s="22">
        <f t="shared" si="2"/>
        <v>0.19189291994553059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165203.601</v>
      </c>
      <c r="F28" s="25">
        <f>VLOOKUP(C28,RA!B32:I67,8,0)</f>
        <v>48824.6662</v>
      </c>
      <c r="G28" s="16">
        <f t="shared" si="0"/>
        <v>116378.93479999999</v>
      </c>
      <c r="H28" s="27">
        <f>RA!J32</f>
        <v>29.5542384696566</v>
      </c>
      <c r="I28" s="20">
        <f>VLOOKUP(B28,RMS!B:D,3,FALSE)</f>
        <v>165203.483081371</v>
      </c>
      <c r="J28" s="21">
        <f>VLOOKUP(B28,RMS!B:E,4,FALSE)</f>
        <v>116378.91167708499</v>
      </c>
      <c r="K28" s="22">
        <f t="shared" si="1"/>
        <v>0.11791862899553962</v>
      </c>
      <c r="L28" s="22">
        <f t="shared" si="2"/>
        <v>2.3122914994019084E-2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23.077000000000002</v>
      </c>
      <c r="F29" s="25">
        <f>VLOOKUP(C29,RA!B33:I68,8,0)</f>
        <v>4.4931999999999999</v>
      </c>
      <c r="G29" s="16">
        <f t="shared" si="0"/>
        <v>18.583800000000004</v>
      </c>
      <c r="H29" s="27">
        <f>RA!J33</f>
        <v>19.470468431771899</v>
      </c>
      <c r="I29" s="20">
        <f>VLOOKUP(B29,RMS!B:D,3,FALSE)</f>
        <v>23.076899999999998</v>
      </c>
      <c r="J29" s="21">
        <f>VLOOKUP(B29,RMS!B:E,4,FALSE)</f>
        <v>18.5838</v>
      </c>
      <c r="K29" s="22">
        <f t="shared" si="1"/>
        <v>1.0000000000331966E-4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111517.42359999999</v>
      </c>
      <c r="F31" s="25">
        <f>VLOOKUP(C31,RA!B35:I70,8,0)</f>
        <v>14193.472400000001</v>
      </c>
      <c r="G31" s="16">
        <f t="shared" si="0"/>
        <v>97323.951199999996</v>
      </c>
      <c r="H31" s="27">
        <f>RA!J35</f>
        <v>12.7275827774773</v>
      </c>
      <c r="I31" s="20">
        <f>VLOOKUP(B31,RMS!B:D,3,FALSE)</f>
        <v>111517.423</v>
      </c>
      <c r="J31" s="21">
        <f>VLOOKUP(B31,RMS!B:E,4,FALSE)</f>
        <v>97323.954700000002</v>
      </c>
      <c r="K31" s="22">
        <f t="shared" si="1"/>
        <v>5.9999999939464033E-4</v>
      </c>
      <c r="L31" s="22">
        <f t="shared" si="2"/>
        <v>-3.5000000061700121E-3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266424.96509999997</v>
      </c>
      <c r="F35" s="25">
        <f>VLOOKUP(C35,RA!B8:I74,8,0)</f>
        <v>14461.568799999999</v>
      </c>
      <c r="G35" s="16">
        <f t="shared" si="0"/>
        <v>251963.39629999996</v>
      </c>
      <c r="H35" s="27">
        <f>RA!J39</f>
        <v>5.4280081427699498</v>
      </c>
      <c r="I35" s="20">
        <f>VLOOKUP(B35,RMS!B:D,3,FALSE)</f>
        <v>266424.96581196599</v>
      </c>
      <c r="J35" s="21">
        <f>VLOOKUP(B35,RMS!B:E,4,FALSE)</f>
        <v>251963.39452991501</v>
      </c>
      <c r="K35" s="22">
        <f t="shared" si="1"/>
        <v>-7.1196601493284106E-4</v>
      </c>
      <c r="L35" s="22">
        <f t="shared" si="2"/>
        <v>1.7700849566608667E-3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424928.5907</v>
      </c>
      <c r="F36" s="25">
        <f>VLOOKUP(C36,RA!B8:I75,8,0)</f>
        <v>30755.397400000002</v>
      </c>
      <c r="G36" s="16">
        <f t="shared" si="0"/>
        <v>394173.19329999998</v>
      </c>
      <c r="H36" s="27">
        <f>RA!J40</f>
        <v>7.2377801995708397</v>
      </c>
      <c r="I36" s="20">
        <f>VLOOKUP(B36,RMS!B:D,3,FALSE)</f>
        <v>424928.58000769198</v>
      </c>
      <c r="J36" s="21">
        <f>VLOOKUP(B36,RMS!B:E,4,FALSE)</f>
        <v>394173.19434529898</v>
      </c>
      <c r="K36" s="22">
        <f t="shared" si="1"/>
        <v>1.0692308016587049E-2</v>
      </c>
      <c r="L36" s="22">
        <f t="shared" si="2"/>
        <v>-1.045298995450139E-3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42574.152600000001</v>
      </c>
      <c r="F39" s="25">
        <f>VLOOKUP(C39,RA!B8:I78,8,0)</f>
        <v>3506.9834000000001</v>
      </c>
      <c r="G39" s="16">
        <f t="shared" si="0"/>
        <v>39067.169200000004</v>
      </c>
      <c r="H39" s="27">
        <f>RA!J43</f>
        <v>8.2373533842221391</v>
      </c>
      <c r="I39" s="20">
        <f>VLOOKUP(B39,RMS!B:D,3,FALSE)</f>
        <v>42574.1527872324</v>
      </c>
      <c r="J39" s="21">
        <f>VLOOKUP(B39,RMS!B:E,4,FALSE)</f>
        <v>39067.169397171201</v>
      </c>
      <c r="K39" s="22">
        <f t="shared" si="1"/>
        <v>-1.8723239918472245E-4</v>
      </c>
      <c r="L39" s="22">
        <f t="shared" si="2"/>
        <v>-1.971711972146295E-4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18898782.302200001</v>
      </c>
      <c r="E7" s="44">
        <v>23404925</v>
      </c>
      <c r="F7" s="45">
        <v>80.747032097731605</v>
      </c>
      <c r="G7" s="44">
        <v>17636607.513999999</v>
      </c>
      <c r="H7" s="45">
        <v>7.1565622084524003</v>
      </c>
      <c r="I7" s="44">
        <v>2103703.6605000002</v>
      </c>
      <c r="J7" s="45">
        <v>11.131424378887701</v>
      </c>
      <c r="K7" s="44">
        <v>2103423.6486999998</v>
      </c>
      <c r="L7" s="45">
        <v>11.9264640154309</v>
      </c>
      <c r="M7" s="45">
        <v>1.3312192252500001E-4</v>
      </c>
      <c r="N7" s="44">
        <v>216135303.86790001</v>
      </c>
      <c r="O7" s="44">
        <v>2361138435.5359001</v>
      </c>
      <c r="P7" s="44">
        <v>1131721</v>
      </c>
      <c r="Q7" s="44">
        <v>1091955</v>
      </c>
      <c r="R7" s="45">
        <v>3.64172516266696</v>
      </c>
      <c r="S7" s="44">
        <v>16.699153150113901</v>
      </c>
      <c r="T7" s="44">
        <v>16.702054392992402</v>
      </c>
      <c r="U7" s="46">
        <v>-1.7373592855037999E-2</v>
      </c>
    </row>
    <row r="8" spans="1:23" ht="12" thickBot="1">
      <c r="A8" s="70">
        <v>41742</v>
      </c>
      <c r="B8" s="60" t="s">
        <v>6</v>
      </c>
      <c r="C8" s="61"/>
      <c r="D8" s="47">
        <v>670950.5209</v>
      </c>
      <c r="E8" s="47">
        <v>713539</v>
      </c>
      <c r="F8" s="48">
        <v>94.031373323672597</v>
      </c>
      <c r="G8" s="47">
        <v>588942.179</v>
      </c>
      <c r="H8" s="48">
        <v>13.9246847694364</v>
      </c>
      <c r="I8" s="47">
        <v>137387.87210000001</v>
      </c>
      <c r="J8" s="48">
        <v>20.476602643621298</v>
      </c>
      <c r="K8" s="47">
        <v>118225.5958</v>
      </c>
      <c r="L8" s="48">
        <v>20.074227999893399</v>
      </c>
      <c r="M8" s="48">
        <v>0.16208229842560101</v>
      </c>
      <c r="N8" s="47">
        <v>6985964.4869999997</v>
      </c>
      <c r="O8" s="47">
        <v>95969594.315500006</v>
      </c>
      <c r="P8" s="47">
        <v>32603</v>
      </c>
      <c r="Q8" s="47">
        <v>29625</v>
      </c>
      <c r="R8" s="48">
        <v>10.0523206751055</v>
      </c>
      <c r="S8" s="47">
        <v>20.579410511302601</v>
      </c>
      <c r="T8" s="47">
        <v>21.121370639662398</v>
      </c>
      <c r="U8" s="49">
        <v>-2.63350657231969</v>
      </c>
    </row>
    <row r="9" spans="1:23" ht="12" thickBot="1">
      <c r="A9" s="71"/>
      <c r="B9" s="60" t="s">
        <v>7</v>
      </c>
      <c r="C9" s="61"/>
      <c r="D9" s="47">
        <v>136728.1324</v>
      </c>
      <c r="E9" s="47">
        <v>153082</v>
      </c>
      <c r="F9" s="48">
        <v>89.316923217621905</v>
      </c>
      <c r="G9" s="47">
        <v>129824.1989</v>
      </c>
      <c r="H9" s="48">
        <v>5.3179095719418896</v>
      </c>
      <c r="I9" s="47">
        <v>30084.489600000001</v>
      </c>
      <c r="J9" s="48">
        <v>22.003145272245401</v>
      </c>
      <c r="K9" s="47">
        <v>26496.4601</v>
      </c>
      <c r="L9" s="48">
        <v>20.4094924709757</v>
      </c>
      <c r="M9" s="48">
        <v>0.13541542856889</v>
      </c>
      <c r="N9" s="47">
        <v>1351353.3977000001</v>
      </c>
      <c r="O9" s="47">
        <v>16212746.0701</v>
      </c>
      <c r="P9" s="47">
        <v>7690</v>
      </c>
      <c r="Q9" s="47">
        <v>7898</v>
      </c>
      <c r="R9" s="48">
        <v>-2.6335781210432998</v>
      </c>
      <c r="S9" s="47">
        <v>17.779991209362802</v>
      </c>
      <c r="T9" s="47">
        <v>17.7464906178779</v>
      </c>
      <c r="U9" s="49">
        <v>0.188417368098727</v>
      </c>
    </row>
    <row r="10" spans="1:23" ht="12" thickBot="1">
      <c r="A10" s="71"/>
      <c r="B10" s="60" t="s">
        <v>8</v>
      </c>
      <c r="C10" s="61"/>
      <c r="D10" s="47">
        <v>186999.17809999999</v>
      </c>
      <c r="E10" s="47">
        <v>253667</v>
      </c>
      <c r="F10" s="48">
        <v>73.718370186110207</v>
      </c>
      <c r="G10" s="47">
        <v>206081.61319999999</v>
      </c>
      <c r="H10" s="48">
        <v>-9.2596495163693593</v>
      </c>
      <c r="I10" s="47">
        <v>47200.907800000001</v>
      </c>
      <c r="J10" s="48">
        <v>25.2412381057412</v>
      </c>
      <c r="K10" s="47">
        <v>51014.856299999999</v>
      </c>
      <c r="L10" s="48">
        <v>24.754686023585499</v>
      </c>
      <c r="M10" s="48">
        <v>-7.4761525889077002E-2</v>
      </c>
      <c r="N10" s="47">
        <v>1888906.4424000001</v>
      </c>
      <c r="O10" s="47">
        <v>22857060.807700001</v>
      </c>
      <c r="P10" s="47">
        <v>111796</v>
      </c>
      <c r="Q10" s="47">
        <v>108136</v>
      </c>
      <c r="R10" s="48">
        <v>3.3846267662942999</v>
      </c>
      <c r="S10" s="47">
        <v>1.67268218988157</v>
      </c>
      <c r="T10" s="47">
        <v>1.67768785880743</v>
      </c>
      <c r="U10" s="49">
        <v>-0.299260012220953</v>
      </c>
    </row>
    <row r="11" spans="1:23" ht="12" thickBot="1">
      <c r="A11" s="71"/>
      <c r="B11" s="60" t="s">
        <v>9</v>
      </c>
      <c r="C11" s="61"/>
      <c r="D11" s="47">
        <v>58828.994899999998</v>
      </c>
      <c r="E11" s="47">
        <v>62963</v>
      </c>
      <c r="F11" s="48">
        <v>93.434231056334696</v>
      </c>
      <c r="G11" s="47">
        <v>53180.908100000001</v>
      </c>
      <c r="H11" s="48">
        <v>10.620515899013</v>
      </c>
      <c r="I11" s="47">
        <v>12041.3436</v>
      </c>
      <c r="J11" s="48">
        <v>20.468382335051601</v>
      </c>
      <c r="K11" s="47">
        <v>9270.6170000000002</v>
      </c>
      <c r="L11" s="48">
        <v>17.432227713313502</v>
      </c>
      <c r="M11" s="48">
        <v>0.29887186581001002</v>
      </c>
      <c r="N11" s="47">
        <v>613303.97409999999</v>
      </c>
      <c r="O11" s="47">
        <v>9852197.4221000001</v>
      </c>
      <c r="P11" s="47">
        <v>3631</v>
      </c>
      <c r="Q11" s="47">
        <v>3538</v>
      </c>
      <c r="R11" s="48">
        <v>2.6286037309214199</v>
      </c>
      <c r="S11" s="47">
        <v>16.201871357752701</v>
      </c>
      <c r="T11" s="47">
        <v>16.318379960429599</v>
      </c>
      <c r="U11" s="49">
        <v>-0.71910583724754296</v>
      </c>
    </row>
    <row r="12" spans="1:23" ht="12" thickBot="1">
      <c r="A12" s="71"/>
      <c r="B12" s="60" t="s">
        <v>10</v>
      </c>
      <c r="C12" s="61"/>
      <c r="D12" s="47">
        <v>245949.15100000001</v>
      </c>
      <c r="E12" s="47">
        <v>152896</v>
      </c>
      <c r="F12" s="48">
        <v>160.86042211699501</v>
      </c>
      <c r="G12" s="47">
        <v>127714.08289999999</v>
      </c>
      <c r="H12" s="48">
        <v>92.577940830987302</v>
      </c>
      <c r="I12" s="47">
        <v>17826.2896</v>
      </c>
      <c r="J12" s="48">
        <v>7.2479573633494701</v>
      </c>
      <c r="K12" s="47">
        <v>19206.847000000002</v>
      </c>
      <c r="L12" s="48">
        <v>15.038942114973301</v>
      </c>
      <c r="M12" s="48">
        <v>-7.1878398364916996E-2</v>
      </c>
      <c r="N12" s="47">
        <v>1672308.1026000001</v>
      </c>
      <c r="O12" s="47">
        <v>26770595.8737</v>
      </c>
      <c r="P12" s="47">
        <v>1930</v>
      </c>
      <c r="Q12" s="47">
        <v>2117</v>
      </c>
      <c r="R12" s="48">
        <v>-8.8332546055739307</v>
      </c>
      <c r="S12" s="47">
        <v>127.434793264249</v>
      </c>
      <c r="T12" s="47">
        <v>117.085002786963</v>
      </c>
      <c r="U12" s="49">
        <v>8.1216363382210002</v>
      </c>
    </row>
    <row r="13" spans="1:23" ht="12" thickBot="1">
      <c r="A13" s="71"/>
      <c r="B13" s="60" t="s">
        <v>11</v>
      </c>
      <c r="C13" s="61"/>
      <c r="D13" s="47">
        <v>361211.68050000002</v>
      </c>
      <c r="E13" s="47">
        <v>308627</v>
      </c>
      <c r="F13" s="48">
        <v>117.03826317852899</v>
      </c>
      <c r="G13" s="47">
        <v>269522.33429999999</v>
      </c>
      <c r="H13" s="48">
        <v>34.019201576794899</v>
      </c>
      <c r="I13" s="47">
        <v>58342.047400000003</v>
      </c>
      <c r="J13" s="48">
        <v>16.151761017041601</v>
      </c>
      <c r="K13" s="47">
        <v>64882.575199999999</v>
      </c>
      <c r="L13" s="48">
        <v>24.073172031739901</v>
      </c>
      <c r="M13" s="48">
        <v>-0.100805613523182</v>
      </c>
      <c r="N13" s="47">
        <v>3487196.7648999998</v>
      </c>
      <c r="O13" s="47">
        <v>47223503.619800001</v>
      </c>
      <c r="P13" s="47">
        <v>17140</v>
      </c>
      <c r="Q13" s="47">
        <v>17216</v>
      </c>
      <c r="R13" s="48">
        <v>-0.441449814126393</v>
      </c>
      <c r="S13" s="47">
        <v>21.074193728121401</v>
      </c>
      <c r="T13" s="47">
        <v>21.241879315752801</v>
      </c>
      <c r="U13" s="49">
        <v>-0.79569159226088404</v>
      </c>
    </row>
    <row r="14" spans="1:23" ht="12" thickBot="1">
      <c r="A14" s="71"/>
      <c r="B14" s="60" t="s">
        <v>12</v>
      </c>
      <c r="C14" s="61"/>
      <c r="D14" s="47">
        <v>167126.66399999999</v>
      </c>
      <c r="E14" s="47">
        <v>137981</v>
      </c>
      <c r="F14" s="48">
        <v>121.122954609693</v>
      </c>
      <c r="G14" s="47">
        <v>130352.22530000001</v>
      </c>
      <c r="H14" s="48">
        <v>28.211592564196899</v>
      </c>
      <c r="I14" s="47">
        <v>23553.938300000002</v>
      </c>
      <c r="J14" s="48">
        <v>14.093465241429101</v>
      </c>
      <c r="K14" s="47">
        <v>23225.2952</v>
      </c>
      <c r="L14" s="48">
        <v>17.8173369472964</v>
      </c>
      <c r="M14" s="48">
        <v>1.4150222727847E-2</v>
      </c>
      <c r="N14" s="47">
        <v>1851125.1802999999</v>
      </c>
      <c r="O14" s="47">
        <v>20487538.286499999</v>
      </c>
      <c r="P14" s="47">
        <v>2848</v>
      </c>
      <c r="Q14" s="47">
        <v>3128</v>
      </c>
      <c r="R14" s="48">
        <v>-8.95140664961637</v>
      </c>
      <c r="S14" s="47">
        <v>58.682115168539298</v>
      </c>
      <c r="T14" s="47">
        <v>55.828490505115099</v>
      </c>
      <c r="U14" s="49">
        <v>4.8628524299583002</v>
      </c>
    </row>
    <row r="15" spans="1:23" ht="12" thickBot="1">
      <c r="A15" s="71"/>
      <c r="B15" s="60" t="s">
        <v>13</v>
      </c>
      <c r="C15" s="61"/>
      <c r="D15" s="47">
        <v>154914.4895</v>
      </c>
      <c r="E15" s="47">
        <v>98530</v>
      </c>
      <c r="F15" s="48">
        <v>157.22570739876201</v>
      </c>
      <c r="G15" s="47">
        <v>88789.612500000003</v>
      </c>
      <c r="H15" s="48">
        <v>74.473663233973397</v>
      </c>
      <c r="I15" s="47">
        <v>25713.877</v>
      </c>
      <c r="J15" s="48">
        <v>16.598755276536</v>
      </c>
      <c r="K15" s="47">
        <v>20698.356299999999</v>
      </c>
      <c r="L15" s="48">
        <v>23.311686713352898</v>
      </c>
      <c r="M15" s="48">
        <v>0.242314927200282</v>
      </c>
      <c r="N15" s="47">
        <v>1672060.5012999999</v>
      </c>
      <c r="O15" s="47">
        <v>15314361.6993</v>
      </c>
      <c r="P15" s="47">
        <v>5346</v>
      </c>
      <c r="Q15" s="47">
        <v>5608</v>
      </c>
      <c r="R15" s="48">
        <v>-4.6718972895863002</v>
      </c>
      <c r="S15" s="47">
        <v>28.977644874672698</v>
      </c>
      <c r="T15" s="47">
        <v>27.468304404422302</v>
      </c>
      <c r="U15" s="49">
        <v>5.2086374747783903</v>
      </c>
    </row>
    <row r="16" spans="1:23" ht="12" thickBot="1">
      <c r="A16" s="71"/>
      <c r="B16" s="60" t="s">
        <v>14</v>
      </c>
      <c r="C16" s="61"/>
      <c r="D16" s="47">
        <v>1046892.4629</v>
      </c>
      <c r="E16" s="47">
        <v>1065629</v>
      </c>
      <c r="F16" s="48">
        <v>98.241739188779604</v>
      </c>
      <c r="G16" s="47">
        <v>885704.38390000002</v>
      </c>
      <c r="H16" s="48">
        <v>18.198857534185901</v>
      </c>
      <c r="I16" s="47">
        <v>75920.818299999999</v>
      </c>
      <c r="J16" s="48">
        <v>7.2520168967203702</v>
      </c>
      <c r="K16" s="47">
        <v>58875.6734</v>
      </c>
      <c r="L16" s="48">
        <v>6.6473277619733802</v>
      </c>
      <c r="M16" s="48">
        <v>0.289510827064273</v>
      </c>
      <c r="N16" s="47">
        <v>12389536.7292</v>
      </c>
      <c r="O16" s="47">
        <v>117040231.7863</v>
      </c>
      <c r="P16" s="47">
        <v>61374</v>
      </c>
      <c r="Q16" s="47">
        <v>57245</v>
      </c>
      <c r="R16" s="48">
        <v>7.2128570180801903</v>
      </c>
      <c r="S16" s="47">
        <v>17.0575889285365</v>
      </c>
      <c r="T16" s="47">
        <v>16.9400952746965</v>
      </c>
      <c r="U16" s="49">
        <v>0.68880575286625001</v>
      </c>
    </row>
    <row r="17" spans="1:21" ht="12" thickBot="1">
      <c r="A17" s="71"/>
      <c r="B17" s="60" t="s">
        <v>15</v>
      </c>
      <c r="C17" s="61"/>
      <c r="D17" s="47">
        <v>629384.2426</v>
      </c>
      <c r="E17" s="47">
        <v>840005</v>
      </c>
      <c r="F17" s="48">
        <v>74.926249558038293</v>
      </c>
      <c r="G17" s="47">
        <v>384253.86060000001</v>
      </c>
      <c r="H17" s="48">
        <v>63.793863155268497</v>
      </c>
      <c r="I17" s="47">
        <v>54354.746599999999</v>
      </c>
      <c r="J17" s="48">
        <v>8.6361784933571499</v>
      </c>
      <c r="K17" s="47">
        <v>35203.075100000002</v>
      </c>
      <c r="L17" s="48">
        <v>9.1614109081510708</v>
      </c>
      <c r="M17" s="48">
        <v>0.54403404945723</v>
      </c>
      <c r="N17" s="47">
        <v>10806150.8466</v>
      </c>
      <c r="O17" s="47">
        <v>135120011.06729999</v>
      </c>
      <c r="P17" s="47">
        <v>14637</v>
      </c>
      <c r="Q17" s="47">
        <v>14691</v>
      </c>
      <c r="R17" s="48">
        <v>-0.367571982846637</v>
      </c>
      <c r="S17" s="47">
        <v>42.9995383343581</v>
      </c>
      <c r="T17" s="47">
        <v>30.3229098495678</v>
      </c>
      <c r="U17" s="49">
        <v>29.480847878455702</v>
      </c>
    </row>
    <row r="18" spans="1:21" ht="12" thickBot="1">
      <c r="A18" s="71"/>
      <c r="B18" s="60" t="s">
        <v>16</v>
      </c>
      <c r="C18" s="61"/>
      <c r="D18" s="47">
        <v>2312571.0787999998</v>
      </c>
      <c r="E18" s="47">
        <v>2383872</v>
      </c>
      <c r="F18" s="48">
        <v>97.009028957930596</v>
      </c>
      <c r="G18" s="47">
        <v>2073565.6318999999</v>
      </c>
      <c r="H18" s="48">
        <v>11.526302482212699</v>
      </c>
      <c r="I18" s="47">
        <v>220235.1453</v>
      </c>
      <c r="J18" s="48">
        <v>9.5233892406144207</v>
      </c>
      <c r="K18" s="47">
        <v>323787.03989999997</v>
      </c>
      <c r="L18" s="48">
        <v>15.614988738182101</v>
      </c>
      <c r="M18" s="48">
        <v>-0.31981482221148</v>
      </c>
      <c r="N18" s="47">
        <v>24697862.632800002</v>
      </c>
      <c r="O18" s="47">
        <v>326607336.94730002</v>
      </c>
      <c r="P18" s="47">
        <v>118335</v>
      </c>
      <c r="Q18" s="47">
        <v>113691</v>
      </c>
      <c r="R18" s="48">
        <v>4.08475604929151</v>
      </c>
      <c r="S18" s="47">
        <v>19.542578939451602</v>
      </c>
      <c r="T18" s="47">
        <v>20.055463757905201</v>
      </c>
      <c r="U18" s="49">
        <v>-2.6244479812142698</v>
      </c>
    </row>
    <row r="19" spans="1:21" ht="12" thickBot="1">
      <c r="A19" s="71"/>
      <c r="B19" s="60" t="s">
        <v>17</v>
      </c>
      <c r="C19" s="61"/>
      <c r="D19" s="47">
        <v>631356.12</v>
      </c>
      <c r="E19" s="47">
        <v>718679</v>
      </c>
      <c r="F19" s="48">
        <v>87.849529483956005</v>
      </c>
      <c r="G19" s="47">
        <v>626202.91700000002</v>
      </c>
      <c r="H19" s="48">
        <v>0.82292861628430203</v>
      </c>
      <c r="I19" s="47">
        <v>87346.131699999998</v>
      </c>
      <c r="J19" s="48">
        <v>13.8346852011191</v>
      </c>
      <c r="K19" s="47">
        <v>77721.372499999998</v>
      </c>
      <c r="L19" s="48">
        <v>12.4115315323579</v>
      </c>
      <c r="M19" s="48">
        <v>0.12383671171015399</v>
      </c>
      <c r="N19" s="47">
        <v>9002324.7002000008</v>
      </c>
      <c r="O19" s="47">
        <v>100479937.6654</v>
      </c>
      <c r="P19" s="47">
        <v>15480</v>
      </c>
      <c r="Q19" s="47">
        <v>14452</v>
      </c>
      <c r="R19" s="48">
        <v>7.1132023249377303</v>
      </c>
      <c r="S19" s="47">
        <v>40.785279069767398</v>
      </c>
      <c r="T19" s="47">
        <v>42.292970433157997</v>
      </c>
      <c r="U19" s="49">
        <v>-3.6966557487850902</v>
      </c>
    </row>
    <row r="20" spans="1:21" ht="12" thickBot="1">
      <c r="A20" s="71"/>
      <c r="B20" s="60" t="s">
        <v>18</v>
      </c>
      <c r="C20" s="61"/>
      <c r="D20" s="47">
        <v>1020096.3808</v>
      </c>
      <c r="E20" s="47">
        <v>1444924</v>
      </c>
      <c r="F20" s="48">
        <v>70.598618391001907</v>
      </c>
      <c r="G20" s="47">
        <v>1197584.9576999999</v>
      </c>
      <c r="H20" s="48">
        <v>-14.8205416040689</v>
      </c>
      <c r="I20" s="47">
        <v>77560.236000000004</v>
      </c>
      <c r="J20" s="48">
        <v>7.6032262695780002</v>
      </c>
      <c r="K20" s="47">
        <v>43631.128900000003</v>
      </c>
      <c r="L20" s="48">
        <v>3.6432595966965899</v>
      </c>
      <c r="M20" s="48">
        <v>0.77763532494801002</v>
      </c>
      <c r="N20" s="47">
        <v>10850590.875</v>
      </c>
      <c r="O20" s="47">
        <v>135945098.6645</v>
      </c>
      <c r="P20" s="47">
        <v>43755</v>
      </c>
      <c r="Q20" s="47">
        <v>41881</v>
      </c>
      <c r="R20" s="48">
        <v>4.4745827463527501</v>
      </c>
      <c r="S20" s="47">
        <v>23.313824266940902</v>
      </c>
      <c r="T20" s="47">
        <v>24.332596265609698</v>
      </c>
      <c r="U20" s="49">
        <v>-4.3698193269536096</v>
      </c>
    </row>
    <row r="21" spans="1:21" ht="12" thickBot="1">
      <c r="A21" s="71"/>
      <c r="B21" s="60" t="s">
        <v>19</v>
      </c>
      <c r="C21" s="61"/>
      <c r="D21" s="47">
        <v>420261.79180000001</v>
      </c>
      <c r="E21" s="47">
        <v>440970</v>
      </c>
      <c r="F21" s="48">
        <v>95.303941719391403</v>
      </c>
      <c r="G21" s="47">
        <v>392413.86979999999</v>
      </c>
      <c r="H21" s="48">
        <v>7.0965692456775598</v>
      </c>
      <c r="I21" s="47">
        <v>49588.8001</v>
      </c>
      <c r="J21" s="48">
        <v>11.799502373891499</v>
      </c>
      <c r="K21" s="47">
        <v>49589.496099999997</v>
      </c>
      <c r="L21" s="48">
        <v>12.6370395942616</v>
      </c>
      <c r="M21" s="48">
        <v>-1.4035230336000001E-5</v>
      </c>
      <c r="N21" s="47">
        <v>4572089.6995000001</v>
      </c>
      <c r="O21" s="47">
        <v>57823141.845299996</v>
      </c>
      <c r="P21" s="47">
        <v>39070</v>
      </c>
      <c r="Q21" s="47">
        <v>38719</v>
      </c>
      <c r="R21" s="48">
        <v>0.90653167695447001</v>
      </c>
      <c r="S21" s="47">
        <v>10.7566365958536</v>
      </c>
      <c r="T21" s="47">
        <v>10.7506572587102</v>
      </c>
      <c r="U21" s="49">
        <v>5.5587423541909001E-2</v>
      </c>
    </row>
    <row r="22" spans="1:21" ht="12" thickBot="1">
      <c r="A22" s="71"/>
      <c r="B22" s="60" t="s">
        <v>20</v>
      </c>
      <c r="C22" s="61"/>
      <c r="D22" s="47">
        <v>1400218.4532000001</v>
      </c>
      <c r="E22" s="47">
        <v>1266374</v>
      </c>
      <c r="F22" s="48">
        <v>110.56910937843</v>
      </c>
      <c r="G22" s="47">
        <v>1108875.1949</v>
      </c>
      <c r="H22" s="48">
        <v>26.273764589555402</v>
      </c>
      <c r="I22" s="47">
        <v>190120.3726</v>
      </c>
      <c r="J22" s="48">
        <v>13.5779079446858</v>
      </c>
      <c r="K22" s="47">
        <v>145943.3628</v>
      </c>
      <c r="L22" s="48">
        <v>13.1613876359784</v>
      </c>
      <c r="M22" s="48">
        <v>0.30269968399001401</v>
      </c>
      <c r="N22" s="47">
        <v>15134554.161499999</v>
      </c>
      <c r="O22" s="47">
        <v>154833993.4181</v>
      </c>
      <c r="P22" s="47">
        <v>87222</v>
      </c>
      <c r="Q22" s="47">
        <v>84342</v>
      </c>
      <c r="R22" s="48">
        <v>3.41466884826065</v>
      </c>
      <c r="S22" s="47">
        <v>16.0535008736328</v>
      </c>
      <c r="T22" s="47">
        <v>16.3872570142989</v>
      </c>
      <c r="U22" s="49">
        <v>-2.0790240290471802</v>
      </c>
    </row>
    <row r="23" spans="1:21" ht="12" thickBot="1">
      <c r="A23" s="71"/>
      <c r="B23" s="60" t="s">
        <v>21</v>
      </c>
      <c r="C23" s="61"/>
      <c r="D23" s="47">
        <v>3135501.0913999998</v>
      </c>
      <c r="E23" s="47">
        <v>3251506</v>
      </c>
      <c r="F23" s="48">
        <v>96.432271427455504</v>
      </c>
      <c r="G23" s="47">
        <v>2701626.4065</v>
      </c>
      <c r="H23" s="48">
        <v>16.059758812547699</v>
      </c>
      <c r="I23" s="47">
        <v>152538.0527</v>
      </c>
      <c r="J23" s="48">
        <v>4.8648700240729896</v>
      </c>
      <c r="K23" s="47">
        <v>273093.49109999998</v>
      </c>
      <c r="L23" s="48">
        <v>10.108484668455599</v>
      </c>
      <c r="M23" s="48">
        <v>-0.441443836374173</v>
      </c>
      <c r="N23" s="47">
        <v>32807283.404599998</v>
      </c>
      <c r="O23" s="47">
        <v>316956543.12440002</v>
      </c>
      <c r="P23" s="47">
        <v>108662</v>
      </c>
      <c r="Q23" s="47">
        <v>98750</v>
      </c>
      <c r="R23" s="48">
        <v>10.0374683544304</v>
      </c>
      <c r="S23" s="47">
        <v>28.8555437172148</v>
      </c>
      <c r="T23" s="47">
        <v>30.513511291139199</v>
      </c>
      <c r="U23" s="49">
        <v>-5.74575059188808</v>
      </c>
    </row>
    <row r="24" spans="1:21" ht="12" thickBot="1">
      <c r="A24" s="71"/>
      <c r="B24" s="60" t="s">
        <v>22</v>
      </c>
      <c r="C24" s="61"/>
      <c r="D24" s="47">
        <v>291166.10710000002</v>
      </c>
      <c r="E24" s="47">
        <v>283264</v>
      </c>
      <c r="F24" s="48">
        <v>102.78966162307999</v>
      </c>
      <c r="G24" s="47">
        <v>252041.682</v>
      </c>
      <c r="H24" s="48">
        <v>15.522997938094999</v>
      </c>
      <c r="I24" s="47">
        <v>51311.918700000002</v>
      </c>
      <c r="J24" s="48">
        <v>17.622902339514798</v>
      </c>
      <c r="K24" s="47">
        <v>39104.348700000002</v>
      </c>
      <c r="L24" s="48">
        <v>15.5150324302311</v>
      </c>
      <c r="M24" s="48">
        <v>0.31217934592527802</v>
      </c>
      <c r="N24" s="47">
        <v>3289850.7050000001</v>
      </c>
      <c r="O24" s="47">
        <v>37945830.1633</v>
      </c>
      <c r="P24" s="47">
        <v>33881</v>
      </c>
      <c r="Q24" s="47">
        <v>33580</v>
      </c>
      <c r="R24" s="48">
        <v>0.89636688505061501</v>
      </c>
      <c r="S24" s="47">
        <v>8.5937872878604509</v>
      </c>
      <c r="T24" s="47">
        <v>8.8564877724836197</v>
      </c>
      <c r="U24" s="49">
        <v>-3.05686510293615</v>
      </c>
    </row>
    <row r="25" spans="1:21" ht="12" thickBot="1">
      <c r="A25" s="71"/>
      <c r="B25" s="60" t="s">
        <v>23</v>
      </c>
      <c r="C25" s="61"/>
      <c r="D25" s="47">
        <v>227416.42370000001</v>
      </c>
      <c r="E25" s="47">
        <v>285984</v>
      </c>
      <c r="F25" s="48">
        <v>79.5206807723509</v>
      </c>
      <c r="G25" s="47">
        <v>244846.21309999999</v>
      </c>
      <c r="H25" s="48">
        <v>-7.1186681547250803</v>
      </c>
      <c r="I25" s="47">
        <v>22014.709500000001</v>
      </c>
      <c r="J25" s="48">
        <v>9.6803516394405396</v>
      </c>
      <c r="K25" s="47">
        <v>26300.698400000001</v>
      </c>
      <c r="L25" s="48">
        <v>10.741721534920501</v>
      </c>
      <c r="M25" s="48">
        <v>-0.162961029962611</v>
      </c>
      <c r="N25" s="47">
        <v>2576963.7163</v>
      </c>
      <c r="O25" s="47">
        <v>39747288.768700004</v>
      </c>
      <c r="P25" s="47">
        <v>18793</v>
      </c>
      <c r="Q25" s="47">
        <v>19344</v>
      </c>
      <c r="R25" s="48">
        <v>-2.84842845326716</v>
      </c>
      <c r="S25" s="47">
        <v>12.1011240195818</v>
      </c>
      <c r="T25" s="47">
        <v>12.5380512096774</v>
      </c>
      <c r="U25" s="49">
        <v>-3.6106331063844701</v>
      </c>
    </row>
    <row r="26" spans="1:21" ht="12" thickBot="1">
      <c r="A26" s="71"/>
      <c r="B26" s="60" t="s">
        <v>24</v>
      </c>
      <c r="C26" s="61"/>
      <c r="D26" s="47">
        <v>621378.73</v>
      </c>
      <c r="E26" s="47">
        <v>597660</v>
      </c>
      <c r="F26" s="48">
        <v>103.968599203561</v>
      </c>
      <c r="G26" s="47">
        <v>516030.80650000001</v>
      </c>
      <c r="H26" s="48">
        <v>20.415045414541499</v>
      </c>
      <c r="I26" s="47">
        <v>135441.0802</v>
      </c>
      <c r="J26" s="48">
        <v>21.796864562776399</v>
      </c>
      <c r="K26" s="47">
        <v>105259.6781</v>
      </c>
      <c r="L26" s="48">
        <v>20.397944613797002</v>
      </c>
      <c r="M26" s="48">
        <v>0.28673279877719898</v>
      </c>
      <c r="N26" s="47">
        <v>6833374.4916000003</v>
      </c>
      <c r="O26" s="47">
        <v>76363715.990400001</v>
      </c>
      <c r="P26" s="47">
        <v>44857</v>
      </c>
      <c r="Q26" s="47">
        <v>42805</v>
      </c>
      <c r="R26" s="48">
        <v>4.7938324962037102</v>
      </c>
      <c r="S26" s="47">
        <v>13.8524361861025</v>
      </c>
      <c r="T26" s="47">
        <v>13.2733961266207</v>
      </c>
      <c r="U26" s="49">
        <v>4.1800593895729596</v>
      </c>
    </row>
    <row r="27" spans="1:21" ht="12" thickBot="1">
      <c r="A27" s="71"/>
      <c r="B27" s="60" t="s">
        <v>25</v>
      </c>
      <c r="C27" s="61"/>
      <c r="D27" s="47">
        <v>319507.3456</v>
      </c>
      <c r="E27" s="47">
        <v>346781</v>
      </c>
      <c r="F27" s="48">
        <v>92.135193565968095</v>
      </c>
      <c r="G27" s="47">
        <v>299669.93709999998</v>
      </c>
      <c r="H27" s="48">
        <v>6.6197526158188396</v>
      </c>
      <c r="I27" s="47">
        <v>103355.1761</v>
      </c>
      <c r="J27" s="48">
        <v>32.348294185822297</v>
      </c>
      <c r="K27" s="47">
        <v>84897.86</v>
      </c>
      <c r="L27" s="48">
        <v>28.330456108338101</v>
      </c>
      <c r="M27" s="48">
        <v>0.21740614074371201</v>
      </c>
      <c r="N27" s="47">
        <v>3514286.5230999999</v>
      </c>
      <c r="O27" s="47">
        <v>31001957.214000002</v>
      </c>
      <c r="P27" s="47">
        <v>44833</v>
      </c>
      <c r="Q27" s="47">
        <v>43540</v>
      </c>
      <c r="R27" s="48">
        <v>2.9696830500689102</v>
      </c>
      <c r="S27" s="47">
        <v>7.1266108803782897</v>
      </c>
      <c r="T27" s="47">
        <v>7.2670082820394999</v>
      </c>
      <c r="U27" s="49">
        <v>-1.97004444353442</v>
      </c>
    </row>
    <row r="28" spans="1:21" ht="12" thickBot="1">
      <c r="A28" s="71"/>
      <c r="B28" s="60" t="s">
        <v>26</v>
      </c>
      <c r="C28" s="61"/>
      <c r="D28" s="47">
        <v>875558.93</v>
      </c>
      <c r="E28" s="47">
        <v>1045406</v>
      </c>
      <c r="F28" s="48">
        <v>83.753004096016298</v>
      </c>
      <c r="G28" s="47">
        <v>833349.68700000003</v>
      </c>
      <c r="H28" s="48">
        <v>5.0650097622224202</v>
      </c>
      <c r="I28" s="47">
        <v>74060.052800000005</v>
      </c>
      <c r="J28" s="48">
        <v>8.4586028721105002</v>
      </c>
      <c r="K28" s="47">
        <v>88739.443299999999</v>
      </c>
      <c r="L28" s="48">
        <v>10.6485242251012</v>
      </c>
      <c r="M28" s="48">
        <v>-0.16542125974774999</v>
      </c>
      <c r="N28" s="47">
        <v>10331497.9748</v>
      </c>
      <c r="O28" s="47">
        <v>106218081.0467</v>
      </c>
      <c r="P28" s="47">
        <v>50176</v>
      </c>
      <c r="Q28" s="47">
        <v>51859</v>
      </c>
      <c r="R28" s="48">
        <v>-3.24533832121715</v>
      </c>
      <c r="S28" s="47">
        <v>17.4497554607781</v>
      </c>
      <c r="T28" s="47">
        <v>17.2423646001658</v>
      </c>
      <c r="U28" s="49">
        <v>1.1885029625680399</v>
      </c>
    </row>
    <row r="29" spans="1:21" ht="12" thickBot="1">
      <c r="A29" s="71"/>
      <c r="B29" s="60" t="s">
        <v>27</v>
      </c>
      <c r="C29" s="61"/>
      <c r="D29" s="47">
        <v>765280.39789999998</v>
      </c>
      <c r="E29" s="47">
        <v>985903</v>
      </c>
      <c r="F29" s="48">
        <v>77.622281086476093</v>
      </c>
      <c r="G29" s="47">
        <v>910714.49280000001</v>
      </c>
      <c r="H29" s="48">
        <v>-15.969230318588799</v>
      </c>
      <c r="I29" s="47">
        <v>120296.31110000001</v>
      </c>
      <c r="J29" s="48">
        <v>15.7192463612166</v>
      </c>
      <c r="K29" s="47">
        <v>133098.9822</v>
      </c>
      <c r="L29" s="48">
        <v>14.614786879122301</v>
      </c>
      <c r="M29" s="48">
        <v>-9.6189098431737993E-2</v>
      </c>
      <c r="N29" s="47">
        <v>8346218.4713000003</v>
      </c>
      <c r="O29" s="47">
        <v>73587574.555399999</v>
      </c>
      <c r="P29" s="47">
        <v>108654</v>
      </c>
      <c r="Q29" s="47">
        <v>108330</v>
      </c>
      <c r="R29" s="48">
        <v>0.29908612572695498</v>
      </c>
      <c r="S29" s="47">
        <v>7.0432786450567901</v>
      </c>
      <c r="T29" s="47">
        <v>7.2163037302686197</v>
      </c>
      <c r="U29" s="49">
        <v>-2.4565986088492102</v>
      </c>
    </row>
    <row r="30" spans="1:21" ht="12" thickBot="1">
      <c r="A30" s="71"/>
      <c r="B30" s="60" t="s">
        <v>28</v>
      </c>
      <c r="C30" s="61"/>
      <c r="D30" s="47">
        <v>1425045.0094000001</v>
      </c>
      <c r="E30" s="47">
        <v>1783048</v>
      </c>
      <c r="F30" s="48">
        <v>79.921853444214605</v>
      </c>
      <c r="G30" s="47">
        <v>1524033.4349</v>
      </c>
      <c r="H30" s="48">
        <v>-6.49516101374084</v>
      </c>
      <c r="I30" s="47">
        <v>180053.18780000001</v>
      </c>
      <c r="J30" s="48">
        <v>12.6349123439834</v>
      </c>
      <c r="K30" s="47">
        <v>187119.28659999999</v>
      </c>
      <c r="L30" s="48">
        <v>12.277899048341901</v>
      </c>
      <c r="M30" s="48">
        <v>-3.7762536018560999E-2</v>
      </c>
      <c r="N30" s="47">
        <v>15313775.3575</v>
      </c>
      <c r="O30" s="47">
        <v>127671551.2167</v>
      </c>
      <c r="P30" s="47">
        <v>85323</v>
      </c>
      <c r="Q30" s="47">
        <v>80464</v>
      </c>
      <c r="R30" s="48">
        <v>6.0387253927222098</v>
      </c>
      <c r="S30" s="47">
        <v>16.701768683707801</v>
      </c>
      <c r="T30" s="47">
        <v>17.158274095247599</v>
      </c>
      <c r="U30" s="49">
        <v>-2.7332758594907598</v>
      </c>
    </row>
    <row r="31" spans="1:21" ht="12" thickBot="1">
      <c r="A31" s="71"/>
      <c r="B31" s="60" t="s">
        <v>29</v>
      </c>
      <c r="C31" s="61"/>
      <c r="D31" s="47">
        <v>783767.11569999997</v>
      </c>
      <c r="E31" s="47">
        <v>1511541</v>
      </c>
      <c r="F31" s="48">
        <v>51.852190294540499</v>
      </c>
      <c r="G31" s="47">
        <v>1120596.7487999999</v>
      </c>
      <c r="H31" s="48">
        <v>-30.058059106515898</v>
      </c>
      <c r="I31" s="47">
        <v>45609.574200000003</v>
      </c>
      <c r="J31" s="48">
        <v>5.8192763240985297</v>
      </c>
      <c r="K31" s="47">
        <v>1081.7704000000001</v>
      </c>
      <c r="L31" s="48">
        <v>9.6535207795169997E-2</v>
      </c>
      <c r="M31" s="48">
        <v>41.1619728178919</v>
      </c>
      <c r="N31" s="47">
        <v>15402429.063100001</v>
      </c>
      <c r="O31" s="47">
        <v>124329610.91249999</v>
      </c>
      <c r="P31" s="47">
        <v>29894</v>
      </c>
      <c r="Q31" s="47">
        <v>28408</v>
      </c>
      <c r="R31" s="48">
        <v>5.2309208673613004</v>
      </c>
      <c r="S31" s="47">
        <v>26.218208192279398</v>
      </c>
      <c r="T31" s="47">
        <v>24.512124838073799</v>
      </c>
      <c r="U31" s="49">
        <v>6.5072461920109497</v>
      </c>
    </row>
    <row r="32" spans="1:21" ht="12" thickBot="1">
      <c r="A32" s="71"/>
      <c r="B32" s="60" t="s">
        <v>30</v>
      </c>
      <c r="C32" s="61"/>
      <c r="D32" s="47">
        <v>165203.601</v>
      </c>
      <c r="E32" s="47">
        <v>177079</v>
      </c>
      <c r="F32" s="48">
        <v>93.293728222996506</v>
      </c>
      <c r="G32" s="47">
        <v>155996.209</v>
      </c>
      <c r="H32" s="48">
        <v>5.9023177928637898</v>
      </c>
      <c r="I32" s="47">
        <v>48824.6662</v>
      </c>
      <c r="J32" s="48">
        <v>29.5542384696566</v>
      </c>
      <c r="K32" s="47">
        <v>35799.030299999999</v>
      </c>
      <c r="L32" s="48">
        <v>22.948654027868098</v>
      </c>
      <c r="M32" s="48">
        <v>0.36385443378895099</v>
      </c>
      <c r="N32" s="47">
        <v>1768334.8670999999</v>
      </c>
      <c r="O32" s="47">
        <v>17968327.355500001</v>
      </c>
      <c r="P32" s="47">
        <v>33005</v>
      </c>
      <c r="Q32" s="47">
        <v>32022</v>
      </c>
      <c r="R32" s="48">
        <v>3.0697645368808999</v>
      </c>
      <c r="S32" s="47">
        <v>5.0054113316164202</v>
      </c>
      <c r="T32" s="47">
        <v>4.9954600836924596</v>
      </c>
      <c r="U32" s="49">
        <v>0.19880979333514501</v>
      </c>
    </row>
    <row r="33" spans="1:21" ht="12" thickBot="1">
      <c r="A33" s="71"/>
      <c r="B33" s="60" t="s">
        <v>31</v>
      </c>
      <c r="C33" s="61"/>
      <c r="D33" s="47">
        <v>23.077000000000002</v>
      </c>
      <c r="E33" s="50"/>
      <c r="F33" s="50"/>
      <c r="G33" s="47">
        <v>78.718199999999996</v>
      </c>
      <c r="H33" s="48">
        <v>-70.684034949986199</v>
      </c>
      <c r="I33" s="47">
        <v>4.4931999999999999</v>
      </c>
      <c r="J33" s="48">
        <v>19.470468431771899</v>
      </c>
      <c r="K33" s="47">
        <v>19.5334</v>
      </c>
      <c r="L33" s="48">
        <v>24.814337726218302</v>
      </c>
      <c r="M33" s="48">
        <v>-0.76997348131917598</v>
      </c>
      <c r="N33" s="47">
        <v>492.31119999999999</v>
      </c>
      <c r="O33" s="47">
        <v>4579.0848999999998</v>
      </c>
      <c r="P33" s="47">
        <v>3</v>
      </c>
      <c r="Q33" s="47">
        <v>10</v>
      </c>
      <c r="R33" s="48">
        <v>-70</v>
      </c>
      <c r="S33" s="47">
        <v>7.6923333333333304</v>
      </c>
      <c r="T33" s="47">
        <v>5.7692600000000001</v>
      </c>
      <c r="U33" s="49">
        <v>24.999870000433301</v>
      </c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3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111517.42359999999</v>
      </c>
      <c r="E35" s="47">
        <v>117530</v>
      </c>
      <c r="F35" s="48">
        <v>94.884219858759494</v>
      </c>
      <c r="G35" s="47">
        <v>54554.512499999997</v>
      </c>
      <c r="H35" s="48">
        <v>104.41466432313899</v>
      </c>
      <c r="I35" s="47">
        <v>14193.472400000001</v>
      </c>
      <c r="J35" s="48">
        <v>12.7275827774773</v>
      </c>
      <c r="K35" s="47">
        <v>8602.2865000000002</v>
      </c>
      <c r="L35" s="48">
        <v>15.7682400699667</v>
      </c>
      <c r="M35" s="48">
        <v>0.64996508777055995</v>
      </c>
      <c r="N35" s="47">
        <v>1222996.8278999999</v>
      </c>
      <c r="O35" s="47">
        <v>21423634.281500001</v>
      </c>
      <c r="P35" s="47">
        <v>8158</v>
      </c>
      <c r="Q35" s="47">
        <v>8234</v>
      </c>
      <c r="R35" s="48">
        <v>-0.92300218605780904</v>
      </c>
      <c r="S35" s="47">
        <v>13.669701348369699</v>
      </c>
      <c r="T35" s="47">
        <v>13.608325188243899</v>
      </c>
      <c r="U35" s="49">
        <v>0.44899415548060601</v>
      </c>
    </row>
    <row r="36" spans="1:21" ht="12" customHeight="1" thickBot="1">
      <c r="A36" s="71"/>
      <c r="B36" s="60" t="s">
        <v>37</v>
      </c>
      <c r="C36" s="61"/>
      <c r="D36" s="50"/>
      <c r="E36" s="47">
        <v>802893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562921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421456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266424.96509999997</v>
      </c>
      <c r="E39" s="47">
        <v>465589</v>
      </c>
      <c r="F39" s="48">
        <v>57.223208688349601</v>
      </c>
      <c r="G39" s="47">
        <v>364882.90860000002</v>
      </c>
      <c r="H39" s="48">
        <v>-26.983435282778299</v>
      </c>
      <c r="I39" s="47">
        <v>14461.568799999999</v>
      </c>
      <c r="J39" s="48">
        <v>5.4280081427699498</v>
      </c>
      <c r="K39" s="47">
        <v>17723.720499999999</v>
      </c>
      <c r="L39" s="48">
        <v>4.8573720725926099</v>
      </c>
      <c r="M39" s="48">
        <v>-0.18405569530392901</v>
      </c>
      <c r="N39" s="47">
        <v>2857398.0340999998</v>
      </c>
      <c r="O39" s="47">
        <v>34301167.2029</v>
      </c>
      <c r="P39" s="47">
        <v>430</v>
      </c>
      <c r="Q39" s="47">
        <v>392</v>
      </c>
      <c r="R39" s="48">
        <v>9.6938775510203996</v>
      </c>
      <c r="S39" s="47">
        <v>619.592942093023</v>
      </c>
      <c r="T39" s="47">
        <v>751.53736938775501</v>
      </c>
      <c r="U39" s="49">
        <v>-21.295340590713501</v>
      </c>
    </row>
    <row r="40" spans="1:21" ht="12" thickBot="1">
      <c r="A40" s="71"/>
      <c r="B40" s="60" t="s">
        <v>34</v>
      </c>
      <c r="C40" s="61"/>
      <c r="D40" s="47">
        <v>424928.5907</v>
      </c>
      <c r="E40" s="47">
        <v>340079</v>
      </c>
      <c r="F40" s="48">
        <v>124.94996477289099</v>
      </c>
      <c r="G40" s="47">
        <v>345124.53639999998</v>
      </c>
      <c r="H40" s="48">
        <v>23.1232630204846</v>
      </c>
      <c r="I40" s="47">
        <v>30755.397400000002</v>
      </c>
      <c r="J40" s="48">
        <v>7.2377801995708397</v>
      </c>
      <c r="K40" s="47">
        <v>30044.350699999999</v>
      </c>
      <c r="L40" s="48">
        <v>8.7053650295030103</v>
      </c>
      <c r="M40" s="48">
        <v>2.3666569036555E-2</v>
      </c>
      <c r="N40" s="47">
        <v>4630388.9296000004</v>
      </c>
      <c r="O40" s="47">
        <v>66349434.023100004</v>
      </c>
      <c r="P40" s="47">
        <v>2150</v>
      </c>
      <c r="Q40" s="47">
        <v>1890</v>
      </c>
      <c r="R40" s="48">
        <v>13.756613756613801</v>
      </c>
      <c r="S40" s="47">
        <v>197.64120497674401</v>
      </c>
      <c r="T40" s="47">
        <v>209.56371084656101</v>
      </c>
      <c r="U40" s="49">
        <v>-6.0323988973956997</v>
      </c>
    </row>
    <row r="41" spans="1:21" ht="12" thickBot="1">
      <c r="A41" s="71"/>
      <c r="B41" s="60" t="s">
        <v>40</v>
      </c>
      <c r="C41" s="61"/>
      <c r="D41" s="50"/>
      <c r="E41" s="47">
        <v>267522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117025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42574.152600000001</v>
      </c>
      <c r="E43" s="52">
        <v>0</v>
      </c>
      <c r="F43" s="53"/>
      <c r="G43" s="52">
        <v>50053.250599999999</v>
      </c>
      <c r="H43" s="54">
        <v>-14.942282290053701</v>
      </c>
      <c r="I43" s="52">
        <v>3506.9834000000001</v>
      </c>
      <c r="J43" s="54">
        <v>8.2373533842221391</v>
      </c>
      <c r="K43" s="52">
        <v>4767.4169000000002</v>
      </c>
      <c r="L43" s="54">
        <v>9.5246898909698405</v>
      </c>
      <c r="M43" s="54">
        <v>-0.26438499641178898</v>
      </c>
      <c r="N43" s="52">
        <v>264684.69559999998</v>
      </c>
      <c r="O43" s="52">
        <v>4731788.1069999998</v>
      </c>
      <c r="P43" s="52">
        <v>45</v>
      </c>
      <c r="Q43" s="52">
        <v>40</v>
      </c>
      <c r="R43" s="54">
        <v>12.5</v>
      </c>
      <c r="S43" s="52">
        <v>946.09227999999996</v>
      </c>
      <c r="T43" s="52">
        <v>331.23837750000001</v>
      </c>
      <c r="U43" s="55">
        <v>64.988787615939501</v>
      </c>
    </row>
  </sheetData>
  <mergeCells count="41">
    <mergeCell ref="B36:C36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63765</v>
      </c>
      <c r="D2" s="32">
        <v>670951.19569914497</v>
      </c>
      <c r="E2" s="32">
        <v>533562.653402564</v>
      </c>
      <c r="F2" s="32">
        <v>137388.542296581</v>
      </c>
      <c r="G2" s="32">
        <v>533562.653402564</v>
      </c>
      <c r="H2" s="32">
        <v>0.20476681937114599</v>
      </c>
    </row>
    <row r="3" spans="1:8" ht="14.25">
      <c r="A3" s="32">
        <v>2</v>
      </c>
      <c r="B3" s="33">
        <v>13</v>
      </c>
      <c r="C3" s="32">
        <v>16538.973999999998</v>
      </c>
      <c r="D3" s="32">
        <v>136728.165800416</v>
      </c>
      <c r="E3" s="32">
        <v>106643.635959458</v>
      </c>
      <c r="F3" s="32">
        <v>30084.529840957599</v>
      </c>
      <c r="G3" s="32">
        <v>106643.635959458</v>
      </c>
      <c r="H3" s="32">
        <v>0.22003169328602301</v>
      </c>
    </row>
    <row r="4" spans="1:8" ht="14.25">
      <c r="A4" s="32">
        <v>3</v>
      </c>
      <c r="B4" s="33">
        <v>14</v>
      </c>
      <c r="C4" s="32">
        <v>129458</v>
      </c>
      <c r="D4" s="32">
        <v>187001.76342307701</v>
      </c>
      <c r="E4" s="32">
        <v>139798.27078803399</v>
      </c>
      <c r="F4" s="32">
        <v>47203.492635042698</v>
      </c>
      <c r="G4" s="32">
        <v>139798.27078803399</v>
      </c>
      <c r="H4" s="32">
        <v>0.25242271394119697</v>
      </c>
    </row>
    <row r="5" spans="1:8" ht="14.25">
      <c r="A5" s="32">
        <v>4</v>
      </c>
      <c r="B5" s="33">
        <v>15</v>
      </c>
      <c r="C5" s="32">
        <v>5291</v>
      </c>
      <c r="D5" s="32">
        <v>58829.022517948702</v>
      </c>
      <c r="E5" s="32">
        <v>46787.651327350402</v>
      </c>
      <c r="F5" s="32">
        <v>12041.3711905983</v>
      </c>
      <c r="G5" s="32">
        <v>46787.651327350402</v>
      </c>
      <c r="H5" s="32">
        <v>0.20468419625575901</v>
      </c>
    </row>
    <row r="6" spans="1:8" ht="14.25">
      <c r="A6" s="32">
        <v>5</v>
      </c>
      <c r="B6" s="33">
        <v>16</v>
      </c>
      <c r="C6" s="32">
        <v>3104</v>
      </c>
      <c r="D6" s="32">
        <v>245949.15538888899</v>
      </c>
      <c r="E6" s="32">
        <v>228122.86207264999</v>
      </c>
      <c r="F6" s="32">
        <v>17826.293316239298</v>
      </c>
      <c r="G6" s="32">
        <v>228122.86207264999</v>
      </c>
      <c r="H6" s="32">
        <v>7.2479587449905306E-2</v>
      </c>
    </row>
    <row r="7" spans="1:8" ht="14.25">
      <c r="A7" s="32">
        <v>6</v>
      </c>
      <c r="B7" s="33">
        <v>17</v>
      </c>
      <c r="C7" s="32">
        <v>31472</v>
      </c>
      <c r="D7" s="32">
        <v>361211.91688632499</v>
      </c>
      <c r="E7" s="32">
        <v>302869.63284615398</v>
      </c>
      <c r="F7" s="32">
        <v>58342.284040170904</v>
      </c>
      <c r="G7" s="32">
        <v>302869.63284615398</v>
      </c>
      <c r="H7" s="32">
        <v>0.161518159597518</v>
      </c>
    </row>
    <row r="8" spans="1:8" ht="14.25">
      <c r="A8" s="32">
        <v>7</v>
      </c>
      <c r="B8" s="33">
        <v>18</v>
      </c>
      <c r="C8" s="32">
        <v>50615</v>
      </c>
      <c r="D8" s="32">
        <v>167126.66587863199</v>
      </c>
      <c r="E8" s="32">
        <v>143572.72317435901</v>
      </c>
      <c r="F8" s="32">
        <v>23553.942704273501</v>
      </c>
      <c r="G8" s="32">
        <v>143572.72317435901</v>
      </c>
      <c r="H8" s="32">
        <v>0.140934677182984</v>
      </c>
    </row>
    <row r="9" spans="1:8" ht="14.25">
      <c r="A9" s="32">
        <v>8</v>
      </c>
      <c r="B9" s="33">
        <v>19</v>
      </c>
      <c r="C9" s="32">
        <v>39575</v>
      </c>
      <c r="D9" s="32">
        <v>154914.60170170901</v>
      </c>
      <c r="E9" s="32">
        <v>129200.614765812</v>
      </c>
      <c r="F9" s="32">
        <v>25713.986935897399</v>
      </c>
      <c r="G9" s="32">
        <v>129200.614765812</v>
      </c>
      <c r="H9" s="32">
        <v>0.165988142198565</v>
      </c>
    </row>
    <row r="10" spans="1:8" ht="14.25">
      <c r="A10" s="32">
        <v>9</v>
      </c>
      <c r="B10" s="33">
        <v>21</v>
      </c>
      <c r="C10" s="32">
        <v>247543</v>
      </c>
      <c r="D10" s="32">
        <v>1046892.1846</v>
      </c>
      <c r="E10" s="32">
        <v>970971.6446</v>
      </c>
      <c r="F10" s="32">
        <v>75920.539999999994</v>
      </c>
      <c r="G10" s="32">
        <v>970971.6446</v>
      </c>
      <c r="H10" s="32">
        <v>7.2519922411120097E-2</v>
      </c>
    </row>
    <row r="11" spans="1:8" ht="14.25">
      <c r="A11" s="32">
        <v>10</v>
      </c>
      <c r="B11" s="33">
        <v>22</v>
      </c>
      <c r="C11" s="32">
        <v>49982</v>
      </c>
      <c r="D11" s="32">
        <v>629384.29773418803</v>
      </c>
      <c r="E11" s="32">
        <v>575029.49630085495</v>
      </c>
      <c r="F11" s="32">
        <v>54354.801433333298</v>
      </c>
      <c r="G11" s="32">
        <v>575029.49630085495</v>
      </c>
      <c r="H11" s="32">
        <v>8.6361864490444196E-2</v>
      </c>
    </row>
    <row r="12" spans="1:8" ht="14.25">
      <c r="A12" s="32">
        <v>11</v>
      </c>
      <c r="B12" s="33">
        <v>23</v>
      </c>
      <c r="C12" s="32">
        <v>309184.973</v>
      </c>
      <c r="D12" s="32">
        <v>2312571.3227008502</v>
      </c>
      <c r="E12" s="32">
        <v>2092335.9287812</v>
      </c>
      <c r="F12" s="32">
        <v>220235.393919658</v>
      </c>
      <c r="G12" s="32">
        <v>2092335.9287812</v>
      </c>
      <c r="H12" s="32">
        <v>9.5233989869962093E-2</v>
      </c>
    </row>
    <row r="13" spans="1:8" ht="14.25">
      <c r="A13" s="32">
        <v>12</v>
      </c>
      <c r="B13" s="33">
        <v>24</v>
      </c>
      <c r="C13" s="32">
        <v>24243.632000000001</v>
      </c>
      <c r="D13" s="32">
        <v>631356.11088803399</v>
      </c>
      <c r="E13" s="32">
        <v>544009.98870341899</v>
      </c>
      <c r="F13" s="32">
        <v>87346.122184615393</v>
      </c>
      <c r="G13" s="32">
        <v>544009.98870341899</v>
      </c>
      <c r="H13" s="32">
        <v>0.138346838936521</v>
      </c>
    </row>
    <row r="14" spans="1:8" ht="14.25">
      <c r="A14" s="32">
        <v>13</v>
      </c>
      <c r="B14" s="33">
        <v>25</v>
      </c>
      <c r="C14" s="32">
        <v>88418</v>
      </c>
      <c r="D14" s="32">
        <v>1020096.5253</v>
      </c>
      <c r="E14" s="32">
        <v>942536.14480000001</v>
      </c>
      <c r="F14" s="32">
        <v>77560.380499999999</v>
      </c>
      <c r="G14" s="32">
        <v>942536.14480000001</v>
      </c>
      <c r="H14" s="32">
        <v>7.6032393578823604E-2</v>
      </c>
    </row>
    <row r="15" spans="1:8" ht="14.25">
      <c r="A15" s="32">
        <v>14</v>
      </c>
      <c r="B15" s="33">
        <v>26</v>
      </c>
      <c r="C15" s="32">
        <v>93466</v>
      </c>
      <c r="D15" s="32">
        <v>420261.55109572603</v>
      </c>
      <c r="E15" s="32">
        <v>370672.99167179503</v>
      </c>
      <c r="F15" s="32">
        <v>49588.559423931598</v>
      </c>
      <c r="G15" s="32">
        <v>370672.99167179503</v>
      </c>
      <c r="H15" s="32">
        <v>0.11799451863879</v>
      </c>
    </row>
    <row r="16" spans="1:8" ht="14.25">
      <c r="A16" s="32">
        <v>15</v>
      </c>
      <c r="B16" s="33">
        <v>27</v>
      </c>
      <c r="C16" s="32">
        <v>213740.041</v>
      </c>
      <c r="D16" s="32">
        <v>1400218.3879</v>
      </c>
      <c r="E16" s="32">
        <v>1210098.0796999999</v>
      </c>
      <c r="F16" s="32">
        <v>190120.3082</v>
      </c>
      <c r="G16" s="32">
        <v>1210098.0796999999</v>
      </c>
      <c r="H16" s="32">
        <v>0.13577903978616901</v>
      </c>
    </row>
    <row r="17" spans="1:8" ht="14.25">
      <c r="A17" s="32">
        <v>16</v>
      </c>
      <c r="B17" s="33">
        <v>29</v>
      </c>
      <c r="C17" s="32">
        <v>255781</v>
      </c>
      <c r="D17" s="32">
        <v>3135502.2199102598</v>
      </c>
      <c r="E17" s="32">
        <v>2982963.0840640999</v>
      </c>
      <c r="F17" s="32">
        <v>152539.13584615401</v>
      </c>
      <c r="G17" s="32">
        <v>2982963.0840640999</v>
      </c>
      <c r="H17" s="32">
        <v>4.8649028177221297E-2</v>
      </c>
    </row>
    <row r="18" spans="1:8" ht="14.25">
      <c r="A18" s="32">
        <v>17</v>
      </c>
      <c r="B18" s="33">
        <v>31</v>
      </c>
      <c r="C18" s="32">
        <v>46699.248</v>
      </c>
      <c r="D18" s="32">
        <v>291166.08516911702</v>
      </c>
      <c r="E18" s="32">
        <v>239854.17967517101</v>
      </c>
      <c r="F18" s="32">
        <v>51311.905493945902</v>
      </c>
      <c r="G18" s="32">
        <v>239854.17967517101</v>
      </c>
      <c r="H18" s="32">
        <v>0.176228991313128</v>
      </c>
    </row>
    <row r="19" spans="1:8" ht="14.25">
      <c r="A19" s="32">
        <v>18</v>
      </c>
      <c r="B19" s="33">
        <v>32</v>
      </c>
      <c r="C19" s="32">
        <v>20964.463</v>
      </c>
      <c r="D19" s="32">
        <v>227416.42238159</v>
      </c>
      <c r="E19" s="32">
        <v>205401.720663474</v>
      </c>
      <c r="F19" s="32">
        <v>22014.701718115601</v>
      </c>
      <c r="G19" s="32">
        <v>205401.720663474</v>
      </c>
      <c r="H19" s="32">
        <v>9.6803482736952107E-2</v>
      </c>
    </row>
    <row r="20" spans="1:8" ht="14.25">
      <c r="A20" s="32">
        <v>19</v>
      </c>
      <c r="B20" s="33">
        <v>33</v>
      </c>
      <c r="C20" s="32">
        <v>51545.735000000001</v>
      </c>
      <c r="D20" s="32">
        <v>621378.66692736605</v>
      </c>
      <c r="E20" s="32">
        <v>485937.650554516</v>
      </c>
      <c r="F20" s="32">
        <v>135441.01637284999</v>
      </c>
      <c r="G20" s="32">
        <v>485937.650554516</v>
      </c>
      <c r="H20" s="32">
        <v>0.21796856503392301</v>
      </c>
    </row>
    <row r="21" spans="1:8" ht="14.25">
      <c r="A21" s="32">
        <v>20</v>
      </c>
      <c r="B21" s="33">
        <v>34</v>
      </c>
      <c r="C21" s="32">
        <v>58597.02</v>
      </c>
      <c r="D21" s="32">
        <v>319507.34112297901</v>
      </c>
      <c r="E21" s="32">
        <v>216152.18503858699</v>
      </c>
      <c r="F21" s="32">
        <v>103355.156084391</v>
      </c>
      <c r="G21" s="32">
        <v>216152.18503858699</v>
      </c>
      <c r="H21" s="32">
        <v>0.32348288374572798</v>
      </c>
    </row>
    <row r="22" spans="1:8" ht="14.25">
      <c r="A22" s="32">
        <v>21</v>
      </c>
      <c r="B22" s="33">
        <v>35</v>
      </c>
      <c r="C22" s="32">
        <v>42761.142</v>
      </c>
      <c r="D22" s="32">
        <v>875558.93001415895</v>
      </c>
      <c r="E22" s="32">
        <v>801498.876670814</v>
      </c>
      <c r="F22" s="32">
        <v>74060.0533433448</v>
      </c>
      <c r="G22" s="32">
        <v>801498.876670814</v>
      </c>
      <c r="H22" s="32">
        <v>8.4586029340306207E-2</v>
      </c>
    </row>
    <row r="23" spans="1:8" ht="14.25">
      <c r="A23" s="32">
        <v>22</v>
      </c>
      <c r="B23" s="33">
        <v>36</v>
      </c>
      <c r="C23" s="32">
        <v>132182.495</v>
      </c>
      <c r="D23" s="32">
        <v>765280.396647788</v>
      </c>
      <c r="E23" s="32">
        <v>644984.08524588495</v>
      </c>
      <c r="F23" s="32">
        <v>120296.311401903</v>
      </c>
      <c r="G23" s="32">
        <v>644984.08524588495</v>
      </c>
      <c r="H23" s="32">
        <v>0.15719246426387701</v>
      </c>
    </row>
    <row r="24" spans="1:8" ht="14.25">
      <c r="A24" s="32">
        <v>23</v>
      </c>
      <c r="B24" s="33">
        <v>37</v>
      </c>
      <c r="C24" s="32">
        <v>133808.693</v>
      </c>
      <c r="D24" s="32">
        <v>1425044.9621132701</v>
      </c>
      <c r="E24" s="32">
        <v>1244991.8069060801</v>
      </c>
      <c r="F24" s="32">
        <v>180053.15520719899</v>
      </c>
      <c r="G24" s="32">
        <v>1244991.8069060801</v>
      </c>
      <c r="H24" s="32">
        <v>0.12634910476100999</v>
      </c>
    </row>
    <row r="25" spans="1:8" ht="14.25">
      <c r="A25" s="32">
        <v>24</v>
      </c>
      <c r="B25" s="33">
        <v>38</v>
      </c>
      <c r="C25" s="32">
        <v>180612.40299999999</v>
      </c>
      <c r="D25" s="32">
        <v>783767.06283008796</v>
      </c>
      <c r="E25" s="32">
        <v>738157.34960707999</v>
      </c>
      <c r="F25" s="32">
        <v>45609.713223008803</v>
      </c>
      <c r="G25" s="32">
        <v>738157.34960707999</v>
      </c>
      <c r="H25" s="32">
        <v>5.8192944544413101E-2</v>
      </c>
    </row>
    <row r="26" spans="1:8" ht="14.25">
      <c r="A26" s="32">
        <v>25</v>
      </c>
      <c r="B26" s="33">
        <v>39</v>
      </c>
      <c r="C26" s="32">
        <v>105374.73699999999</v>
      </c>
      <c r="D26" s="32">
        <v>165203.483081371</v>
      </c>
      <c r="E26" s="32">
        <v>116378.91167708499</v>
      </c>
      <c r="F26" s="32">
        <v>48824.571404285503</v>
      </c>
      <c r="G26" s="32">
        <v>116378.91167708499</v>
      </c>
      <c r="H26" s="32">
        <v>0.29554202183640998</v>
      </c>
    </row>
    <row r="27" spans="1:8" ht="14.25">
      <c r="A27" s="32">
        <v>26</v>
      </c>
      <c r="B27" s="33">
        <v>40</v>
      </c>
      <c r="C27" s="32">
        <v>6</v>
      </c>
      <c r="D27" s="32">
        <v>23.076899999999998</v>
      </c>
      <c r="E27" s="32">
        <v>18.5838</v>
      </c>
      <c r="F27" s="32">
        <v>4.4931000000000001</v>
      </c>
      <c r="G27" s="32">
        <v>18.5838</v>
      </c>
      <c r="H27" s="32">
        <v>0.19470119470119501</v>
      </c>
    </row>
    <row r="28" spans="1:8" ht="14.25">
      <c r="A28" s="32">
        <v>27</v>
      </c>
      <c r="B28" s="33">
        <v>42</v>
      </c>
      <c r="C28" s="32">
        <v>10114.612999999999</v>
      </c>
      <c r="D28" s="32">
        <v>111517.423</v>
      </c>
      <c r="E28" s="32">
        <v>97323.954700000002</v>
      </c>
      <c r="F28" s="32">
        <v>14193.4683</v>
      </c>
      <c r="G28" s="32">
        <v>97323.954700000002</v>
      </c>
      <c r="H28" s="32">
        <v>0.12727579169400299</v>
      </c>
    </row>
    <row r="29" spans="1:8" ht="14.25">
      <c r="A29" s="32">
        <v>28</v>
      </c>
      <c r="B29" s="33">
        <v>75</v>
      </c>
      <c r="C29" s="32">
        <v>442</v>
      </c>
      <c r="D29" s="32">
        <v>266424.96581196599</v>
      </c>
      <c r="E29" s="32">
        <v>251963.39452991501</v>
      </c>
      <c r="F29" s="32">
        <v>14461.5712820513</v>
      </c>
      <c r="G29" s="32">
        <v>251963.39452991501</v>
      </c>
      <c r="H29" s="32">
        <v>5.4280090598783401E-2</v>
      </c>
    </row>
    <row r="30" spans="1:8" ht="14.25">
      <c r="A30" s="32">
        <v>29</v>
      </c>
      <c r="B30" s="33">
        <v>76</v>
      </c>
      <c r="C30" s="32">
        <v>2248</v>
      </c>
      <c r="D30" s="32">
        <v>424928.58000769198</v>
      </c>
      <c r="E30" s="32">
        <v>394173.19434529898</v>
      </c>
      <c r="F30" s="32">
        <v>30755.385662393201</v>
      </c>
      <c r="G30" s="32">
        <v>394173.19434529898</v>
      </c>
      <c r="H30" s="32">
        <v>7.2377776194381696E-2</v>
      </c>
    </row>
    <row r="31" spans="1:8" ht="14.25">
      <c r="A31" s="32">
        <v>30</v>
      </c>
      <c r="B31" s="33">
        <v>99</v>
      </c>
      <c r="C31" s="32">
        <v>46</v>
      </c>
      <c r="D31" s="32">
        <v>42574.1527872324</v>
      </c>
      <c r="E31" s="32">
        <v>39067.169397171201</v>
      </c>
      <c r="F31" s="32">
        <v>3506.9833900612698</v>
      </c>
      <c r="G31" s="32">
        <v>39067.169397171201</v>
      </c>
      <c r="H31" s="32">
        <v>8.2373533246514197E-2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2014-04-14T00:30:04Z</dcterms:modified>
</cp:coreProperties>
</file>