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10095" windowHeight="5280"/>
  </bookViews>
  <sheets>
    <sheet name="RMS-RA数据核对" sheetId="2" r:id="rId1"/>
    <sheet name="RA" sheetId="3" r:id="rId2"/>
    <sheet name="RMS" sheetId="4" r:id="rId3"/>
  </sheets>
  <calcPr calcId="125725"/>
</workbook>
</file>

<file path=xl/calcChain.xml><?xml version="1.0" encoding="utf-8"?>
<calcChain xmlns="http://schemas.openxmlformats.org/spreadsheetml/2006/main">
  <c r="F37" i="2"/>
  <c r="F38"/>
  <c r="F33"/>
  <c r="F34"/>
  <c r="E37"/>
  <c r="K37" s="1"/>
  <c r="E38"/>
  <c r="E34"/>
  <c r="E33"/>
  <c r="F39"/>
  <c r="E13"/>
  <c r="F36"/>
  <c r="F35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4"/>
  <c r="E39"/>
  <c r="E36"/>
  <c r="E35"/>
  <c r="E6"/>
  <c r="E7"/>
  <c r="E8"/>
  <c r="E9"/>
  <c r="E10"/>
  <c r="E11"/>
  <c r="E12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K32" s="1"/>
  <c r="E5"/>
  <c r="E4"/>
  <c r="I31"/>
  <c r="I35"/>
  <c r="I36"/>
  <c r="I39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1"/>
  <c r="J35"/>
  <c r="J36"/>
  <c r="J39"/>
  <c r="E3"/>
  <c r="F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A4"/>
  <c r="H30"/>
  <c r="H31"/>
  <c r="H32"/>
  <c r="H33"/>
  <c r="H34"/>
  <c r="H35"/>
  <c r="H36"/>
  <c r="H37"/>
  <c r="H38"/>
  <c r="H39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"/>
  <c r="G35" l="1"/>
  <c r="L35" s="1"/>
  <c r="G36"/>
  <c r="L36" s="1"/>
  <c r="G31"/>
  <c r="L31" s="1"/>
  <c r="G39"/>
  <c r="L39" s="1"/>
  <c r="G37"/>
  <c r="L37" s="1"/>
  <c r="G33"/>
  <c r="L33" s="1"/>
  <c r="G30"/>
  <c r="L30" s="1"/>
  <c r="G38"/>
  <c r="L38" s="1"/>
  <c r="G34"/>
  <c r="L34" s="1"/>
  <c r="K38"/>
  <c r="K34"/>
  <c r="G29"/>
  <c r="L29" s="1"/>
  <c r="G32"/>
  <c r="L32" s="1"/>
  <c r="K33"/>
  <c r="I3"/>
  <c r="K3" s="1"/>
  <c r="K30"/>
  <c r="K5"/>
  <c r="K7"/>
  <c r="K39"/>
  <c r="G19"/>
  <c r="L19" s="1"/>
  <c r="G11"/>
  <c r="L11" s="1"/>
  <c r="G7"/>
  <c r="L7" s="1"/>
  <c r="G5"/>
  <c r="L5" s="1"/>
  <c r="K36"/>
  <c r="K28"/>
  <c r="K26"/>
  <c r="K24"/>
  <c r="K22"/>
  <c r="K20"/>
  <c r="K18"/>
  <c r="K16"/>
  <c r="K14"/>
  <c r="K12"/>
  <c r="K10"/>
  <c r="K8"/>
  <c r="K6"/>
  <c r="K4"/>
  <c r="K23"/>
  <c r="K21"/>
  <c r="G27"/>
  <c r="L27" s="1"/>
  <c r="G23"/>
  <c r="L23" s="1"/>
  <c r="G21"/>
  <c r="L21" s="1"/>
  <c r="G18"/>
  <c r="L18" s="1"/>
  <c r="K29"/>
  <c r="K15"/>
  <c r="K13"/>
  <c r="G26"/>
  <c r="L26" s="1"/>
  <c r="G15"/>
  <c r="L15" s="1"/>
  <c r="G13"/>
  <c r="L13" s="1"/>
  <c r="G10"/>
  <c r="L10" s="1"/>
  <c r="G4"/>
  <c r="L4" s="1"/>
  <c r="K35"/>
  <c r="K31"/>
  <c r="K27"/>
  <c r="K25"/>
  <c r="K19"/>
  <c r="K17"/>
  <c r="K11"/>
  <c r="K9"/>
  <c r="G25"/>
  <c r="L25" s="1"/>
  <c r="G22"/>
  <c r="L22" s="1"/>
  <c r="G17"/>
  <c r="L17" s="1"/>
  <c r="G14"/>
  <c r="L14" s="1"/>
  <c r="G9"/>
  <c r="L9" s="1"/>
  <c r="G6"/>
  <c r="L6" s="1"/>
  <c r="G28"/>
  <c r="L28" s="1"/>
  <c r="G24"/>
  <c r="L24" s="1"/>
  <c r="G20"/>
  <c r="L20" s="1"/>
  <c r="G16"/>
  <c r="L16" s="1"/>
  <c r="G12"/>
  <c r="L12" s="1"/>
  <c r="G8"/>
  <c r="L8" s="1"/>
  <c r="J3"/>
  <c r="G3"/>
  <c r="L3" l="1"/>
</calcChain>
</file>

<file path=xl/sharedStrings.xml><?xml version="1.0" encoding="utf-8"?>
<sst xmlns="http://schemas.openxmlformats.org/spreadsheetml/2006/main" count="114" uniqueCount="71">
  <si>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</si>
  <si>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</si>
  <si>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</si>
  <si>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</si>
  <si>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</si>
  <si>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</si>
  <si>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</si>
  <si>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</si>
  <si>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</si>
  <si>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</si>
  <si>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</si>
  <si>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</si>
  <si>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</si>
  <si>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</si>
  <si>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</si>
  <si>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</si>
  <si>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</si>
  <si>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</si>
  <si>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</si>
  <si>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</si>
  <si>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</si>
  <si>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</si>
  <si>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</si>
  <si>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</si>
  <si>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</si>
  <si>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</si>
  <si>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</si>
  <si>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</si>
  <si>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</si>
  <si>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</si>
  <si>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</si>
  <si>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</si>
  <si>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</si>
  <si>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</si>
  <si>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</si>
  <si>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</si>
  <si>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41-周转筐</t>
  </si>
  <si>
    <t>71-黑电</t>
  </si>
  <si>
    <t>72-空调</t>
  </si>
  <si>
    <t>73-冰箱</t>
  </si>
  <si>
    <t>77-洗衣机</t>
  </si>
  <si>
    <t>78-厨卫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</si>
  <si>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</si>
  <si>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</si>
  <si>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</si>
  <si>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</si>
  <si>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</si>
  <si>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</si>
  <si>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</si>
  <si>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</si>
  <si>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</si>
  <si>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</si>
  <si>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</si>
  <si>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</si>
  <si>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</si>
  <si>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</si>
  <si>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</si>
  <si>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</si>
  <si>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</si>
  <si>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</si>
  <si>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销售预算金额</t>
  </si>
  <si>
    <t>销售预算完成率</t>
  </si>
  <si>
    <t>客流量</t>
  </si>
  <si>
    <t>昨天客流量</t>
  </si>
  <si>
    <t xml:space="preserve">   </t>
  </si>
  <si>
    <t>DEPT</t>
  </si>
  <si>
    <t>QTY</t>
  </si>
  <si>
    <t>AMT</t>
  </si>
  <si>
    <t>COST</t>
  </si>
  <si>
    <t>PROFIT</t>
  </si>
  <si>
    <t>PROFIT_RATE</t>
  </si>
</sst>
</file>

<file path=xl/styles.xml><?xml version="1.0" encoding="utf-8"?>
<styleSheet xmlns="http://schemas.openxmlformats.org/spreadsheetml/2006/main">
  <numFmts count="2">
    <numFmt numFmtId="176" formatCode="#,##0.00&quot;%&quot;"/>
    <numFmt numFmtId="177" formatCode="0.00_ "/>
  </numFmts>
  <fonts count="3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b/>
      <sz val="9"/>
      <color indexed="64"/>
      <name val="Segoe UI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</borders>
  <cellStyleXfs count="5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</cellStyleXfs>
  <cellXfs count="73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31" fillId="0" borderId="0" xfId="0" applyNumberFormat="1" applyFont="1" applyAlignment="1"/>
    <xf numFmtId="1" fontId="31" fillId="0" borderId="0" xfId="0" applyNumberFormat="1" applyFont="1" applyAlignment="1"/>
    <xf numFmtId="0" fontId="32" fillId="0" borderId="0" xfId="0" applyNumberFormat="1" applyFont="1" applyAlignment="1"/>
    <xf numFmtId="1" fontId="32" fillId="0" borderId="0" xfId="0" applyNumberFormat="1" applyFont="1" applyAlignment="1"/>
    <xf numFmtId="0" fontId="20" fillId="0" borderId="0" xfId="0" applyFont="1">
      <alignment vertical="center"/>
    </xf>
    <xf numFmtId="0" fontId="26" fillId="0" borderId="0" xfId="0" applyFont="1" applyAlignment="1">
      <alignment horizontal="left" wrapText="1"/>
    </xf>
    <xf numFmtId="0" fontId="33" fillId="0" borderId="19" xfId="0" applyFont="1" applyBorder="1" applyAlignment="1">
      <alignment horizontal="left" vertical="center" wrapText="1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176" fontId="22" fillId="34" borderId="10" xfId="0" applyNumberFormat="1" applyFont="1" applyFill="1" applyBorder="1" applyAlignment="1">
      <alignment horizontal="right" vertical="top" wrapText="1"/>
    </xf>
    <xf numFmtId="176" fontId="22" fillId="34" borderId="12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176" fontId="21" fillId="35" borderId="12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0" fontId="21" fillId="35" borderId="13" xfId="0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176" fontId="21" fillId="35" borderId="20" xfId="0" applyNumberFormat="1" applyFont="1" applyFill="1" applyBorder="1" applyAlignment="1">
      <alignment horizontal="right" vertical="top" wrapText="1"/>
    </xf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  <xf numFmtId="0" fontId="20" fillId="0" borderId="0" xfId="0" applyFont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0" xfId="0" applyFont="1" applyAlignment="1">
      <alignment horizontal="right"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49" fontId="22" fillId="33" borderId="13" xfId="0" applyNumberFormat="1" applyFont="1" applyFill="1" applyBorder="1" applyAlignment="1">
      <alignment horizontal="left" vertical="top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  <xf numFmtId="14" fontId="21" fillId="33" borderId="12" xfId="0" applyNumberFormat="1" applyFont="1" applyFill="1" applyBorder="1" applyAlignment="1">
      <alignment vertical="center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</cellXfs>
  <cellStyles count="5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52"/>
    <cellStyle name="常规 2" xfId="44"/>
    <cellStyle name="常规 3" xfId="45"/>
    <cellStyle name="常规 4" xfId="47"/>
    <cellStyle name="常规 5" xfId="46"/>
    <cellStyle name="常规 6" xfId="48"/>
    <cellStyle name="常规 7" xfId="49"/>
    <cellStyle name="常规 8" xfId="50"/>
    <cellStyle name="常规 9" xfId="51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99" Type="http://schemas.openxmlformats.org/officeDocument/2006/relationships/hyperlink" Target="cid:fe112e742" TargetMode="External"/><Relationship Id="rId21" Type="http://schemas.openxmlformats.org/officeDocument/2006/relationships/hyperlink" Target="cid:97a5ff112" TargetMode="External"/><Relationship Id="rId63" Type="http://schemas.openxmlformats.org/officeDocument/2006/relationships/hyperlink" Target="cid:38d18ad2" TargetMode="External"/><Relationship Id="rId159" Type="http://schemas.openxmlformats.org/officeDocument/2006/relationships/hyperlink" Target="cid:241931c2" TargetMode="External"/><Relationship Id="rId324" Type="http://schemas.openxmlformats.org/officeDocument/2006/relationships/image" Target="cid:756b0d1e13" TargetMode="External"/><Relationship Id="rId366" Type="http://schemas.openxmlformats.org/officeDocument/2006/relationships/image" Target="cid:238fd07013" TargetMode="External"/><Relationship Id="rId170" Type="http://schemas.openxmlformats.org/officeDocument/2006/relationships/image" Target="cid:1600d1f413" TargetMode="External"/><Relationship Id="rId226" Type="http://schemas.openxmlformats.org/officeDocument/2006/relationships/image" Target="cid:fd1fb7e513" TargetMode="External"/><Relationship Id="rId268" Type="http://schemas.openxmlformats.org/officeDocument/2006/relationships/image" Target="cid:96e6abaa13" TargetMode="External"/><Relationship Id="rId32" Type="http://schemas.openxmlformats.org/officeDocument/2006/relationships/image" Target="cid:a711f73213" TargetMode="External"/><Relationship Id="rId74" Type="http://schemas.openxmlformats.org/officeDocument/2006/relationships/image" Target="cid:1338c59c13" TargetMode="External"/><Relationship Id="rId128" Type="http://schemas.openxmlformats.org/officeDocument/2006/relationships/image" Target="cid:b8b36ae913" TargetMode="External"/><Relationship Id="rId335" Type="http://schemas.openxmlformats.org/officeDocument/2006/relationships/hyperlink" Target="cid:9876b3b82" TargetMode="External"/><Relationship Id="rId377" Type="http://schemas.openxmlformats.org/officeDocument/2006/relationships/hyperlink" Target="cid:51e44a822" TargetMode="External"/><Relationship Id="rId5" Type="http://schemas.openxmlformats.org/officeDocument/2006/relationships/hyperlink" Target="cid:738f7e472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181" Type="http://schemas.openxmlformats.org/officeDocument/2006/relationships/hyperlink" Target="cid:482d44f62" TargetMode="External"/><Relationship Id="rId216" Type="http://schemas.openxmlformats.org/officeDocument/2006/relationships/image" Target="cid:d85c69b313" TargetMode="External"/><Relationship Id="rId237" Type="http://schemas.openxmlformats.org/officeDocument/2006/relationships/hyperlink" Target="cid:207b4f192" TargetMode="External"/><Relationship Id="rId402" Type="http://schemas.openxmlformats.org/officeDocument/2006/relationships/image" Target="cid:3ec6719313" TargetMode="External"/><Relationship Id="rId258" Type="http://schemas.openxmlformats.org/officeDocument/2006/relationships/image" Target="cid:72d9e8ca13" TargetMode="External"/><Relationship Id="rId279" Type="http://schemas.openxmlformats.org/officeDocument/2006/relationships/hyperlink" Target="cid:c02295e22" TargetMode="External"/><Relationship Id="rId22" Type="http://schemas.openxmlformats.org/officeDocument/2006/relationships/image" Target="cid:97a5ff3513" TargetMode="External"/><Relationship Id="rId43" Type="http://schemas.openxmlformats.org/officeDocument/2006/relationships/hyperlink" Target="cid:c5fc19282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139" Type="http://schemas.openxmlformats.org/officeDocument/2006/relationships/hyperlink" Target="cid:dc24c360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325" Type="http://schemas.openxmlformats.org/officeDocument/2006/relationships/hyperlink" Target="cid:798fdde92" TargetMode="External"/><Relationship Id="rId346" Type="http://schemas.openxmlformats.org/officeDocument/2006/relationships/image" Target="cid:bc84eb1013" TargetMode="External"/><Relationship Id="rId367" Type="http://schemas.openxmlformats.org/officeDocument/2006/relationships/hyperlink" Target="cid:29a565842" TargetMode="External"/><Relationship Id="rId388" Type="http://schemas.openxmlformats.org/officeDocument/2006/relationships/image" Target="cid:dceb387013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71" Type="http://schemas.openxmlformats.org/officeDocument/2006/relationships/hyperlink" Target="cid:16470b822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227" Type="http://schemas.openxmlformats.org/officeDocument/2006/relationships/hyperlink" Target="cid:fd20b76d2" TargetMode="External"/><Relationship Id="rId413" Type="http://schemas.openxmlformats.org/officeDocument/2006/relationships/hyperlink" Target="cid:67f5ea8e2" TargetMode="External"/><Relationship Id="rId248" Type="http://schemas.openxmlformats.org/officeDocument/2006/relationships/image" Target="cid:49a8285213" TargetMode="External"/><Relationship Id="rId269" Type="http://schemas.openxmlformats.org/officeDocument/2006/relationships/hyperlink" Target="cid:b0aaf7b52" TargetMode="External"/><Relationship Id="rId12" Type="http://schemas.openxmlformats.org/officeDocument/2006/relationships/image" Target="cid:78be76ce13" TargetMode="External"/><Relationship Id="rId33" Type="http://schemas.openxmlformats.org/officeDocument/2006/relationships/hyperlink" Target="cid:ac87b7b92" TargetMode="External"/><Relationship Id="rId108" Type="http://schemas.openxmlformats.org/officeDocument/2006/relationships/image" Target="cid:8476340b13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315" Type="http://schemas.openxmlformats.org/officeDocument/2006/relationships/hyperlink" Target="cid:558610092" TargetMode="External"/><Relationship Id="rId336" Type="http://schemas.openxmlformats.org/officeDocument/2006/relationships/image" Target="cid:9876b3db13" TargetMode="External"/><Relationship Id="rId357" Type="http://schemas.openxmlformats.org/officeDocument/2006/relationships/hyperlink" Target="cid:db6b85142" TargetMode="External"/><Relationship Id="rId54" Type="http://schemas.openxmlformats.org/officeDocument/2006/relationships/image" Target="cid:e1e57b1713" TargetMode="External"/><Relationship Id="rId75" Type="http://schemas.openxmlformats.org/officeDocument/2006/relationships/hyperlink" Target="cid:185a1b862" TargetMode="External"/><Relationship Id="rId96" Type="http://schemas.openxmlformats.org/officeDocument/2006/relationships/image" Target="cid:56290cef13" TargetMode="External"/><Relationship Id="rId140" Type="http://schemas.openxmlformats.org/officeDocument/2006/relationships/image" Target="cid:dc24c38713" TargetMode="External"/><Relationship Id="rId161" Type="http://schemas.openxmlformats.org/officeDocument/2006/relationships/hyperlink" Target="cid:55eaf9a2" TargetMode="External"/><Relationship Id="rId182" Type="http://schemas.openxmlformats.org/officeDocument/2006/relationships/image" Target="cid:482d451d13" TargetMode="External"/><Relationship Id="rId217" Type="http://schemas.openxmlformats.org/officeDocument/2006/relationships/hyperlink" Target="cid:dd85b6102" TargetMode="External"/><Relationship Id="rId378" Type="http://schemas.openxmlformats.org/officeDocument/2006/relationships/image" Target="cid:51e44aa513" TargetMode="External"/><Relationship Id="rId399" Type="http://schemas.openxmlformats.org/officeDocument/2006/relationships/hyperlink" Target="cid:25d8489d2" TargetMode="External"/><Relationship Id="rId403" Type="http://schemas.openxmlformats.org/officeDocument/2006/relationships/hyperlink" Target="cid:43f40bc72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259" Type="http://schemas.openxmlformats.org/officeDocument/2006/relationships/hyperlink" Target="cid:72dad9032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270" Type="http://schemas.openxmlformats.org/officeDocument/2006/relationships/image" Target="cid:b0aaf7de13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326" Type="http://schemas.openxmlformats.org/officeDocument/2006/relationships/image" Target="cid:798fde1113" TargetMode="External"/><Relationship Id="rId347" Type="http://schemas.openxmlformats.org/officeDocument/2006/relationships/hyperlink" Target="cid:c1af07802" TargetMode="External"/><Relationship Id="rId44" Type="http://schemas.openxmlformats.org/officeDocument/2006/relationships/image" Target="cid:c5fc194a13" TargetMode="External"/><Relationship Id="rId65" Type="http://schemas.openxmlformats.org/officeDocument/2006/relationships/hyperlink" Target="cid:38f9f0f2" TargetMode="External"/><Relationship Id="rId86" Type="http://schemas.openxmlformats.org/officeDocument/2006/relationships/image" Target="cid:321b9fbf13" TargetMode="External"/><Relationship Id="rId130" Type="http://schemas.openxmlformats.org/officeDocument/2006/relationships/image" Target="cid:bd29a19c13" TargetMode="External"/><Relationship Id="rId151" Type="http://schemas.openxmlformats.org/officeDocument/2006/relationships/hyperlink" Target="cid:ecaa39042" TargetMode="External"/><Relationship Id="rId368" Type="http://schemas.openxmlformats.org/officeDocument/2006/relationships/image" Target="cid:29a565a913" TargetMode="External"/><Relationship Id="rId389" Type="http://schemas.openxmlformats.org/officeDocument/2006/relationships/hyperlink" Target="cid:fbcceaee2" TargetMode="External"/><Relationship Id="rId172" Type="http://schemas.openxmlformats.org/officeDocument/2006/relationships/image" Target="cid:16470bac13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28" Type="http://schemas.openxmlformats.org/officeDocument/2006/relationships/image" Target="cid:fd20b79113" TargetMode="External"/><Relationship Id="rId249" Type="http://schemas.openxmlformats.org/officeDocument/2006/relationships/hyperlink" Target="cid:4fda17272" TargetMode="External"/><Relationship Id="rId414" Type="http://schemas.openxmlformats.org/officeDocument/2006/relationships/image" Target="cid:67f5eab413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281" Type="http://schemas.openxmlformats.org/officeDocument/2006/relationships/hyperlink" Target="cid:c547f7a92" TargetMode="External"/><Relationship Id="rId316" Type="http://schemas.openxmlformats.org/officeDocument/2006/relationships/image" Target="cid:5586102e13" TargetMode="External"/><Relationship Id="rId337" Type="http://schemas.openxmlformats.org/officeDocument/2006/relationships/hyperlink" Target="cid:9d975cad2" TargetMode="External"/><Relationship Id="rId34" Type="http://schemas.openxmlformats.org/officeDocument/2006/relationships/image" Target="cid:ac87b7df13" TargetMode="External"/><Relationship Id="rId55" Type="http://schemas.openxmlformats.org/officeDocument/2006/relationships/hyperlink" Target="cid:e76dc97e2" TargetMode="External"/><Relationship Id="rId76" Type="http://schemas.openxmlformats.org/officeDocument/2006/relationships/image" Target="cid:185a1bab13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141" Type="http://schemas.openxmlformats.org/officeDocument/2006/relationships/hyperlink" Target="cid:e12978772" TargetMode="External"/><Relationship Id="rId358" Type="http://schemas.openxmlformats.org/officeDocument/2006/relationships/image" Target="cid:db6b853c13" TargetMode="External"/><Relationship Id="rId379" Type="http://schemas.openxmlformats.org/officeDocument/2006/relationships/hyperlink" Target="cid:b3b6d2552" TargetMode="External"/><Relationship Id="rId7" Type="http://schemas.openxmlformats.org/officeDocument/2006/relationships/hyperlink" Target="cid:7393130e2" TargetMode="External"/><Relationship Id="rId162" Type="http://schemas.openxmlformats.org/officeDocument/2006/relationships/image" Target="cid:55eafc213" TargetMode="External"/><Relationship Id="rId183" Type="http://schemas.openxmlformats.org/officeDocument/2006/relationships/hyperlink" Target="cid:4d58e2842" TargetMode="External"/><Relationship Id="rId218" Type="http://schemas.openxmlformats.org/officeDocument/2006/relationships/image" Target="cid:dd85b63513" TargetMode="External"/><Relationship Id="rId239" Type="http://schemas.openxmlformats.org/officeDocument/2006/relationships/hyperlink" Target="cid:25a2b86c2" TargetMode="External"/><Relationship Id="rId390" Type="http://schemas.openxmlformats.org/officeDocument/2006/relationships/image" Target="cid:fbcceb1413" TargetMode="External"/><Relationship Id="rId404" Type="http://schemas.openxmlformats.org/officeDocument/2006/relationships/image" Target="cid:43f40bee13" TargetMode="External"/><Relationship Id="rId250" Type="http://schemas.openxmlformats.org/officeDocument/2006/relationships/image" Target="cid:4fda174d13" TargetMode="External"/><Relationship Id="rId271" Type="http://schemas.openxmlformats.org/officeDocument/2006/relationships/hyperlink" Target="cid:bb0725832" TargetMode="External"/><Relationship Id="rId292" Type="http://schemas.openxmlformats.org/officeDocument/2006/relationships/image" Target="cid:df11ed3b13" TargetMode="External"/><Relationship Id="rId306" Type="http://schemas.openxmlformats.org/officeDocument/2006/relationships/image" Target="cid:da5777c13" TargetMode="External"/><Relationship Id="rId24" Type="http://schemas.openxmlformats.org/officeDocument/2006/relationships/image" Target="cid:97a883f913" TargetMode="External"/><Relationship Id="rId45" Type="http://schemas.openxmlformats.org/officeDocument/2006/relationships/hyperlink" Target="cid:cb1fd4bc2" TargetMode="External"/><Relationship Id="rId66" Type="http://schemas.openxmlformats.org/officeDocument/2006/relationships/image" Target="cid:38f9f3713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131" Type="http://schemas.openxmlformats.org/officeDocument/2006/relationships/hyperlink" Target="cid:c246514a2" TargetMode="External"/><Relationship Id="rId327" Type="http://schemas.openxmlformats.org/officeDocument/2006/relationships/hyperlink" Target="cid:88fc8e7a2" TargetMode="External"/><Relationship Id="rId348" Type="http://schemas.openxmlformats.org/officeDocument/2006/relationships/image" Target="cid:c1af07a713" TargetMode="External"/><Relationship Id="rId369" Type="http://schemas.openxmlformats.org/officeDocument/2006/relationships/hyperlink" Target="cid:2dd545122" TargetMode="External"/><Relationship Id="rId152" Type="http://schemas.openxmlformats.org/officeDocument/2006/relationships/image" Target="cid:ecaa3d3d13" TargetMode="External"/><Relationship Id="rId173" Type="http://schemas.openxmlformats.org/officeDocument/2006/relationships/hyperlink" Target="cid:2421fe292" TargetMode="External"/><Relationship Id="rId194" Type="http://schemas.openxmlformats.org/officeDocument/2006/relationships/image" Target="cid:6c3b181013" TargetMode="External"/><Relationship Id="rId208" Type="http://schemas.openxmlformats.org/officeDocument/2006/relationships/image" Target="cid:b979451613" TargetMode="External"/><Relationship Id="rId229" Type="http://schemas.openxmlformats.org/officeDocument/2006/relationships/hyperlink" Target="cid:196d9852" TargetMode="External"/><Relationship Id="rId380" Type="http://schemas.openxmlformats.org/officeDocument/2006/relationships/image" Target="cid:b3b6d28013" TargetMode="External"/><Relationship Id="rId240" Type="http://schemas.openxmlformats.org/officeDocument/2006/relationships/image" Target="cid:25a2b89113" TargetMode="External"/><Relationship Id="rId261" Type="http://schemas.openxmlformats.org/officeDocument/2006/relationships/hyperlink" Target="cid:7804080e2" TargetMode="External"/><Relationship Id="rId14" Type="http://schemas.openxmlformats.org/officeDocument/2006/relationships/image" Target="cid:78c0f48013" TargetMode="External"/><Relationship Id="rId35" Type="http://schemas.openxmlformats.org/officeDocument/2006/relationships/hyperlink" Target="cid:bbb2de7c2" TargetMode="External"/><Relationship Id="rId56" Type="http://schemas.openxmlformats.org/officeDocument/2006/relationships/image" Target="cid:e76dc9a413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282" Type="http://schemas.openxmlformats.org/officeDocument/2006/relationships/image" Target="cid:c547f7c813" TargetMode="External"/><Relationship Id="rId317" Type="http://schemas.openxmlformats.org/officeDocument/2006/relationships/hyperlink" Target="cid:5588ec4e2" TargetMode="External"/><Relationship Id="rId338" Type="http://schemas.openxmlformats.org/officeDocument/2006/relationships/image" Target="cid:9d975cd113" TargetMode="External"/><Relationship Id="rId359" Type="http://schemas.openxmlformats.org/officeDocument/2006/relationships/hyperlink" Target="cid:9d9111c2" TargetMode="External"/><Relationship Id="rId8" Type="http://schemas.openxmlformats.org/officeDocument/2006/relationships/image" Target="cid:7393133f13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42" Type="http://schemas.openxmlformats.org/officeDocument/2006/relationships/image" Target="cid:e129789e13" TargetMode="External"/><Relationship Id="rId163" Type="http://schemas.openxmlformats.org/officeDocument/2006/relationships/hyperlink" Target="cid:a6fd2d02" TargetMode="External"/><Relationship Id="rId184" Type="http://schemas.openxmlformats.org/officeDocument/2006/relationships/image" Target="cid:4d58e2a713" TargetMode="External"/><Relationship Id="rId219" Type="http://schemas.openxmlformats.org/officeDocument/2006/relationships/hyperlink" Target="cid:e2b490a42" TargetMode="External"/><Relationship Id="rId370" Type="http://schemas.openxmlformats.org/officeDocument/2006/relationships/image" Target="cid:2dd5453413" TargetMode="External"/><Relationship Id="rId391" Type="http://schemas.openxmlformats.org/officeDocument/2006/relationships/hyperlink" Target="cid:ee5f3f2" TargetMode="External"/><Relationship Id="rId405" Type="http://schemas.openxmlformats.org/officeDocument/2006/relationships/hyperlink" Target="cid:490c121b2" TargetMode="External"/><Relationship Id="rId230" Type="http://schemas.openxmlformats.org/officeDocument/2006/relationships/image" Target="cid:196d9a913" TargetMode="External"/><Relationship Id="rId251" Type="http://schemas.openxmlformats.org/officeDocument/2006/relationships/hyperlink" Target="cid:53f9d4bf2" TargetMode="External"/><Relationship Id="rId25" Type="http://schemas.openxmlformats.org/officeDocument/2006/relationships/hyperlink" Target="cid:97aae1182" TargetMode="External"/><Relationship Id="rId46" Type="http://schemas.openxmlformats.org/officeDocument/2006/relationships/image" Target="cid:cb1fd4e013" TargetMode="External"/><Relationship Id="rId67" Type="http://schemas.openxmlformats.org/officeDocument/2006/relationships/hyperlink" Target="cid:39227402" TargetMode="External"/><Relationship Id="rId272" Type="http://schemas.openxmlformats.org/officeDocument/2006/relationships/image" Target="cid:bb0725a813" TargetMode="External"/><Relationship Id="rId293" Type="http://schemas.openxmlformats.org/officeDocument/2006/relationships/hyperlink" Target="cid:e43b3fa02" TargetMode="External"/><Relationship Id="rId307" Type="http://schemas.openxmlformats.org/officeDocument/2006/relationships/hyperlink" Target="cid:2722c4b82" TargetMode="External"/><Relationship Id="rId328" Type="http://schemas.openxmlformats.org/officeDocument/2006/relationships/image" Target="cid:88fc8e9d13" TargetMode="External"/><Relationship Id="rId349" Type="http://schemas.openxmlformats.org/officeDocument/2006/relationships/hyperlink" Target="cid:c6d730c3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32" Type="http://schemas.openxmlformats.org/officeDocument/2006/relationships/image" Target="cid:c246516c13" TargetMode="External"/><Relationship Id="rId153" Type="http://schemas.openxmlformats.org/officeDocument/2006/relationships/hyperlink" Target="cid:ed7946d52" TargetMode="External"/><Relationship Id="rId174" Type="http://schemas.openxmlformats.org/officeDocument/2006/relationships/image" Target="cid:2421fe4c13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360" Type="http://schemas.openxmlformats.org/officeDocument/2006/relationships/image" Target="cid:9d9114313" TargetMode="External"/><Relationship Id="rId381" Type="http://schemas.openxmlformats.org/officeDocument/2006/relationships/hyperlink" Target="cid:b9568b732" TargetMode="External"/><Relationship Id="rId220" Type="http://schemas.openxmlformats.org/officeDocument/2006/relationships/image" Target="cid:e2b490ca13" TargetMode="External"/><Relationship Id="rId241" Type="http://schemas.openxmlformats.org/officeDocument/2006/relationships/hyperlink" Target="cid:2accc0ce2" TargetMode="External"/><Relationship Id="rId15" Type="http://schemas.openxmlformats.org/officeDocument/2006/relationships/hyperlink" Target="cid:7dde59952" TargetMode="External"/><Relationship Id="rId36" Type="http://schemas.openxmlformats.org/officeDocument/2006/relationships/image" Target="cid:bbb2dea413" TargetMode="External"/><Relationship Id="rId57" Type="http://schemas.openxmlformats.org/officeDocument/2006/relationships/hyperlink" Target="cid:eca839e52" TargetMode="External"/><Relationship Id="rId262" Type="http://schemas.openxmlformats.org/officeDocument/2006/relationships/image" Target="cid:7804083513" TargetMode="External"/><Relationship Id="rId283" Type="http://schemas.openxmlformats.org/officeDocument/2006/relationships/hyperlink" Target="cid:d51f220c2" TargetMode="External"/><Relationship Id="rId318" Type="http://schemas.openxmlformats.org/officeDocument/2006/relationships/image" Target="cid:5588ec7013" TargetMode="External"/><Relationship Id="rId339" Type="http://schemas.openxmlformats.org/officeDocument/2006/relationships/hyperlink" Target="cid:ad0a8bb92" TargetMode="External"/><Relationship Id="rId78" Type="http://schemas.openxmlformats.org/officeDocument/2006/relationships/image" Target="cid:27d3d8c413" TargetMode="External"/><Relationship Id="rId99" Type="http://schemas.openxmlformats.org/officeDocument/2006/relationships/hyperlink" Target="cid:6fdc68d82" TargetMode="External"/><Relationship Id="rId101" Type="http://schemas.openxmlformats.org/officeDocument/2006/relationships/hyperlink" Target="cid:750aa1bc2" TargetMode="External"/><Relationship Id="rId122" Type="http://schemas.openxmlformats.org/officeDocument/2006/relationships/image" Target="cid:a88b2fa613" TargetMode="External"/><Relationship Id="rId143" Type="http://schemas.openxmlformats.org/officeDocument/2006/relationships/hyperlink" Target="cid:e2636a2d2" TargetMode="External"/><Relationship Id="rId164" Type="http://schemas.openxmlformats.org/officeDocument/2006/relationships/image" Target="cid:a6fd2fd13" TargetMode="External"/><Relationship Id="rId185" Type="http://schemas.openxmlformats.org/officeDocument/2006/relationships/hyperlink" Target="cid:531d4de22" TargetMode="External"/><Relationship Id="rId350" Type="http://schemas.openxmlformats.org/officeDocument/2006/relationships/image" Target="cid:c6d730e813" TargetMode="External"/><Relationship Id="rId371" Type="http://schemas.openxmlformats.org/officeDocument/2006/relationships/hyperlink" Target="cid:4276af462" TargetMode="External"/><Relationship Id="rId406" Type="http://schemas.openxmlformats.org/officeDocument/2006/relationships/image" Target="cid:490c124213" TargetMode="External"/><Relationship Id="rId9" Type="http://schemas.openxmlformats.org/officeDocument/2006/relationships/hyperlink" Target="cid:739529052" TargetMode="External"/><Relationship Id="rId210" Type="http://schemas.openxmlformats.org/officeDocument/2006/relationships/image" Target="cid:be9a3ee813" TargetMode="External"/><Relationship Id="rId392" Type="http://schemas.openxmlformats.org/officeDocument/2006/relationships/image" Target="cid:ee5f6213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52" Type="http://schemas.openxmlformats.org/officeDocument/2006/relationships/image" Target="cid:53f9d4e613" TargetMode="External"/><Relationship Id="rId273" Type="http://schemas.openxmlformats.org/officeDocument/2006/relationships/hyperlink" Target="cid:bb0832652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329" Type="http://schemas.openxmlformats.org/officeDocument/2006/relationships/hyperlink" Target="cid:89df9e5f2" TargetMode="External"/><Relationship Id="rId47" Type="http://schemas.openxmlformats.org/officeDocument/2006/relationships/hyperlink" Target="cid:d0b588612" TargetMode="External"/><Relationship Id="rId68" Type="http://schemas.openxmlformats.org/officeDocument/2006/relationships/image" Target="cid:392276913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33" Type="http://schemas.openxmlformats.org/officeDocument/2006/relationships/hyperlink" Target="cid:c8af4ef42" TargetMode="External"/><Relationship Id="rId154" Type="http://schemas.openxmlformats.org/officeDocument/2006/relationships/image" Target="cid:ed79471e13" TargetMode="External"/><Relationship Id="rId175" Type="http://schemas.openxmlformats.org/officeDocument/2006/relationships/hyperlink" Target="cid:2a30eb842" TargetMode="External"/><Relationship Id="rId340" Type="http://schemas.openxmlformats.org/officeDocument/2006/relationships/image" Target="cid:ad0a8bdd13" TargetMode="External"/><Relationship Id="rId361" Type="http://schemas.openxmlformats.org/officeDocument/2006/relationships/hyperlink" Target="cid:193e37d42" TargetMode="External"/><Relationship Id="rId196" Type="http://schemas.openxmlformats.org/officeDocument/2006/relationships/image" Target="cid:9571363a13" TargetMode="External"/><Relationship Id="rId200" Type="http://schemas.openxmlformats.org/officeDocument/2006/relationships/image" Target="cid:9fc12dfe13" TargetMode="External"/><Relationship Id="rId382" Type="http://schemas.openxmlformats.org/officeDocument/2006/relationships/image" Target="cid:b9568b9c13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42" Type="http://schemas.openxmlformats.org/officeDocument/2006/relationships/image" Target="cid:2accc0ec13" TargetMode="External"/><Relationship Id="rId263" Type="http://schemas.openxmlformats.org/officeDocument/2006/relationships/hyperlink" Target="cid:7d2b2ff72" TargetMode="External"/><Relationship Id="rId284" Type="http://schemas.openxmlformats.org/officeDocument/2006/relationships/image" Target="cid:d51f223613" TargetMode="External"/><Relationship Id="rId319" Type="http://schemas.openxmlformats.org/officeDocument/2006/relationships/hyperlink" Target="cid:64f5efd42" TargetMode="External"/><Relationship Id="rId37" Type="http://schemas.openxmlformats.org/officeDocument/2006/relationships/hyperlink" Target="cid:bbb631c12" TargetMode="External"/><Relationship Id="rId58" Type="http://schemas.openxmlformats.org/officeDocument/2006/relationships/image" Target="cid:eca83a0c13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23" Type="http://schemas.openxmlformats.org/officeDocument/2006/relationships/hyperlink" Target="cid:b896ad462" TargetMode="External"/><Relationship Id="rId144" Type="http://schemas.openxmlformats.org/officeDocument/2006/relationships/image" Target="cid:e2636a6713" TargetMode="External"/><Relationship Id="rId330" Type="http://schemas.openxmlformats.org/officeDocument/2006/relationships/image" Target="cid:89dfa1d413" TargetMode="External"/><Relationship Id="rId90" Type="http://schemas.openxmlformats.org/officeDocument/2006/relationships/image" Target="cid:3c6fa8b013" TargetMode="External"/><Relationship Id="rId165" Type="http://schemas.openxmlformats.org/officeDocument/2006/relationships/hyperlink" Target="cid:a9baa6a2" TargetMode="External"/><Relationship Id="rId186" Type="http://schemas.openxmlformats.org/officeDocument/2006/relationships/image" Target="cid:531d4e0813" TargetMode="External"/><Relationship Id="rId351" Type="http://schemas.openxmlformats.org/officeDocument/2006/relationships/hyperlink" Target="cid:cd2d50872" TargetMode="External"/><Relationship Id="rId372" Type="http://schemas.openxmlformats.org/officeDocument/2006/relationships/image" Target="cid:4276af6213" TargetMode="External"/><Relationship Id="rId393" Type="http://schemas.openxmlformats.org/officeDocument/2006/relationships/hyperlink" Target="cid:158324d72" TargetMode="External"/><Relationship Id="rId407" Type="http://schemas.openxmlformats.org/officeDocument/2006/relationships/hyperlink" Target="cid:4e312da52" TargetMode="External"/><Relationship Id="rId211" Type="http://schemas.openxmlformats.org/officeDocument/2006/relationships/hyperlink" Target="cid:c607a7f12" TargetMode="External"/><Relationship Id="rId232" Type="http://schemas.openxmlformats.org/officeDocument/2006/relationships/image" Target="cid:7e6338613" TargetMode="External"/><Relationship Id="rId253" Type="http://schemas.openxmlformats.org/officeDocument/2006/relationships/hyperlink" Target="cid:592330e12" TargetMode="External"/><Relationship Id="rId274" Type="http://schemas.openxmlformats.org/officeDocument/2006/relationships/image" Target="cid:bb08328813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27" Type="http://schemas.openxmlformats.org/officeDocument/2006/relationships/hyperlink" Target="cid:9cc12f202" TargetMode="External"/><Relationship Id="rId48" Type="http://schemas.openxmlformats.org/officeDocument/2006/relationships/image" Target="cid:d0b5888713" TargetMode="External"/><Relationship Id="rId69" Type="http://schemas.openxmlformats.org/officeDocument/2006/relationships/hyperlink" Target="cid:e0ef2af2" TargetMode="External"/><Relationship Id="rId113" Type="http://schemas.openxmlformats.org/officeDocument/2006/relationships/hyperlink" Target="cid:93d06cfe2" TargetMode="External"/><Relationship Id="rId134" Type="http://schemas.openxmlformats.org/officeDocument/2006/relationships/image" Target="cid:c8af4f1913" TargetMode="External"/><Relationship Id="rId320" Type="http://schemas.openxmlformats.org/officeDocument/2006/relationships/image" Target="cid:64f5effa13" TargetMode="External"/><Relationship Id="rId80" Type="http://schemas.openxmlformats.org/officeDocument/2006/relationships/image" Target="cid:27d58f7c13" TargetMode="External"/><Relationship Id="rId155" Type="http://schemas.openxmlformats.org/officeDocument/2006/relationships/hyperlink" Target="cid:f09b1ba62" TargetMode="External"/><Relationship Id="rId176" Type="http://schemas.openxmlformats.org/officeDocument/2006/relationships/image" Target="cid:2a30ebbf13" TargetMode="External"/><Relationship Id="rId197" Type="http://schemas.openxmlformats.org/officeDocument/2006/relationships/hyperlink" Target="cid:9a94d6742" TargetMode="External"/><Relationship Id="rId341" Type="http://schemas.openxmlformats.org/officeDocument/2006/relationships/hyperlink" Target="cid:b23869842" TargetMode="External"/><Relationship Id="rId362" Type="http://schemas.openxmlformats.org/officeDocument/2006/relationships/image" Target="cid:193e37f713" TargetMode="External"/><Relationship Id="rId383" Type="http://schemas.openxmlformats.org/officeDocument/2006/relationships/hyperlink" Target="cid:cd6ed5c92" TargetMode="External"/><Relationship Id="rId201" Type="http://schemas.openxmlformats.org/officeDocument/2006/relationships/hyperlink" Target="cid:a60cac882" TargetMode="External"/><Relationship Id="rId222" Type="http://schemas.openxmlformats.org/officeDocument/2006/relationships/image" Target="cid:e7d8c5be13" TargetMode="External"/><Relationship Id="rId243" Type="http://schemas.openxmlformats.org/officeDocument/2006/relationships/hyperlink" Target="cid:2fee70f82" TargetMode="External"/><Relationship Id="rId264" Type="http://schemas.openxmlformats.org/officeDocument/2006/relationships/image" Target="cid:7d2b301d13" TargetMode="External"/><Relationship Id="rId285" Type="http://schemas.openxmlformats.org/officeDocument/2006/relationships/hyperlink" Target="cid:d9df1e0c2" TargetMode="External"/><Relationship Id="rId17" Type="http://schemas.openxmlformats.org/officeDocument/2006/relationships/hyperlink" Target="cid:883802342" TargetMode="External"/><Relationship Id="rId38" Type="http://schemas.openxmlformats.org/officeDocument/2006/relationships/image" Target="cid:bbb631eb13" TargetMode="External"/><Relationship Id="rId59" Type="http://schemas.openxmlformats.org/officeDocument/2006/relationships/hyperlink" Target="cid:ef30262e2" TargetMode="External"/><Relationship Id="rId103" Type="http://schemas.openxmlformats.org/officeDocument/2006/relationships/hyperlink" Target="cid:7a31edb12" TargetMode="External"/><Relationship Id="rId124" Type="http://schemas.openxmlformats.org/officeDocument/2006/relationships/image" Target="cid:b896ad6d13" TargetMode="External"/><Relationship Id="rId310" Type="http://schemas.openxmlformats.org/officeDocument/2006/relationships/image" Target="cid:2c47223813" TargetMode="External"/><Relationship Id="rId70" Type="http://schemas.openxmlformats.org/officeDocument/2006/relationships/image" Target="cid:e0ef2d213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66" Type="http://schemas.openxmlformats.org/officeDocument/2006/relationships/image" Target="cid:a9baa8e13" TargetMode="External"/><Relationship Id="rId187" Type="http://schemas.openxmlformats.org/officeDocument/2006/relationships/hyperlink" Target="cid:579a7efa2" TargetMode="External"/><Relationship Id="rId331" Type="http://schemas.openxmlformats.org/officeDocument/2006/relationships/hyperlink" Target="cid:8e511c9c2" TargetMode="External"/><Relationship Id="rId352" Type="http://schemas.openxmlformats.org/officeDocument/2006/relationships/image" Target="cid:cd2d50ae13" TargetMode="External"/><Relationship Id="rId373" Type="http://schemas.openxmlformats.org/officeDocument/2006/relationships/hyperlink" Target="cid:488d1aa72" TargetMode="External"/><Relationship Id="rId394" Type="http://schemas.openxmlformats.org/officeDocument/2006/relationships/image" Target="cid:1583250013" TargetMode="External"/><Relationship Id="rId408" Type="http://schemas.openxmlformats.org/officeDocument/2006/relationships/image" Target="cid:4e312dcc13" TargetMode="External"/><Relationship Id="rId1" Type="http://schemas.openxmlformats.org/officeDocument/2006/relationships/image" Target="../media/image1.jpeg"/><Relationship Id="rId212" Type="http://schemas.openxmlformats.org/officeDocument/2006/relationships/image" Target="cid:c607a81c13" TargetMode="External"/><Relationship Id="rId233" Type="http://schemas.openxmlformats.org/officeDocument/2006/relationships/hyperlink" Target="cid:bf349ae2" TargetMode="External"/><Relationship Id="rId254" Type="http://schemas.openxmlformats.org/officeDocument/2006/relationships/image" Target="cid:5923310913" TargetMode="External"/><Relationship Id="rId28" Type="http://schemas.openxmlformats.org/officeDocument/2006/relationships/image" Target="cid:9cc12f6e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275" Type="http://schemas.openxmlformats.org/officeDocument/2006/relationships/hyperlink" Target="cid:bb0a5c3f2" TargetMode="External"/><Relationship Id="rId296" Type="http://schemas.openxmlformats.org/officeDocument/2006/relationships/image" Target="cid:ea6dd08913" TargetMode="External"/><Relationship Id="rId300" Type="http://schemas.openxmlformats.org/officeDocument/2006/relationships/image" Target="cid:fe112e9913" TargetMode="External"/><Relationship Id="rId60" Type="http://schemas.openxmlformats.org/officeDocument/2006/relationships/image" Target="cid:ef30265413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56" Type="http://schemas.openxmlformats.org/officeDocument/2006/relationships/image" Target="cid:f09b1bd013" TargetMode="External"/><Relationship Id="rId177" Type="http://schemas.openxmlformats.org/officeDocument/2006/relationships/hyperlink" Target="cid:2e6f58082" TargetMode="External"/><Relationship Id="rId198" Type="http://schemas.openxmlformats.org/officeDocument/2006/relationships/image" Target="cid:9a94d69913" TargetMode="External"/><Relationship Id="rId321" Type="http://schemas.openxmlformats.org/officeDocument/2006/relationships/hyperlink" Target="cid:7569af3a2" TargetMode="External"/><Relationship Id="rId342" Type="http://schemas.openxmlformats.org/officeDocument/2006/relationships/image" Target="cid:b23869a713" TargetMode="External"/><Relationship Id="rId363" Type="http://schemas.openxmlformats.org/officeDocument/2006/relationships/hyperlink" Target="cid:1e6ccfd42" TargetMode="External"/><Relationship Id="rId384" Type="http://schemas.openxmlformats.org/officeDocument/2006/relationships/image" Target="cid:cd6ed5f013" TargetMode="External"/><Relationship Id="rId202" Type="http://schemas.openxmlformats.org/officeDocument/2006/relationships/image" Target="cid:a60cacae13" TargetMode="External"/><Relationship Id="rId223" Type="http://schemas.openxmlformats.org/officeDocument/2006/relationships/hyperlink" Target="cid:ed01ac172" TargetMode="External"/><Relationship Id="rId244" Type="http://schemas.openxmlformats.org/officeDocument/2006/relationships/image" Target="cid:2fee711c13" TargetMode="External"/><Relationship Id="rId18" Type="http://schemas.openxmlformats.org/officeDocument/2006/relationships/image" Target="cid:8838026613" TargetMode="External"/><Relationship Id="rId39" Type="http://schemas.openxmlformats.org/officeDocument/2006/relationships/hyperlink" Target="cid:bbbaca6d2" TargetMode="External"/><Relationship Id="rId265" Type="http://schemas.openxmlformats.org/officeDocument/2006/relationships/hyperlink" Target="cid:8c9b56672" TargetMode="External"/><Relationship Id="rId286" Type="http://schemas.openxmlformats.org/officeDocument/2006/relationships/image" Target="cid:d9df1e3413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25" Type="http://schemas.openxmlformats.org/officeDocument/2006/relationships/hyperlink" Target="cid:b8993a7d2" TargetMode="External"/><Relationship Id="rId146" Type="http://schemas.openxmlformats.org/officeDocument/2006/relationships/image" Target="cid:e293c51913" TargetMode="External"/><Relationship Id="rId167" Type="http://schemas.openxmlformats.org/officeDocument/2006/relationships/hyperlink" Target="cid:fa4c65f2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332" Type="http://schemas.openxmlformats.org/officeDocument/2006/relationships/image" Target="cid:8e511cc513" TargetMode="External"/><Relationship Id="rId353" Type="http://schemas.openxmlformats.org/officeDocument/2006/relationships/hyperlink" Target="cid:d12328e62" TargetMode="External"/><Relationship Id="rId374" Type="http://schemas.openxmlformats.org/officeDocument/2006/relationships/image" Target="cid:488d1ad013" TargetMode="External"/><Relationship Id="rId395" Type="http://schemas.openxmlformats.org/officeDocument/2006/relationships/hyperlink" Target="cid:1aa77f3c2" TargetMode="External"/><Relationship Id="rId409" Type="http://schemas.openxmlformats.org/officeDocument/2006/relationships/hyperlink" Target="cid:5da2d36c2" TargetMode="External"/><Relationship Id="rId71" Type="http://schemas.openxmlformats.org/officeDocument/2006/relationships/hyperlink" Target="cid:e111a162" TargetMode="External"/><Relationship Id="rId92" Type="http://schemas.openxmlformats.org/officeDocument/2006/relationships/image" Target="cid:4babe7a413" TargetMode="External"/><Relationship Id="rId213" Type="http://schemas.openxmlformats.org/officeDocument/2006/relationships/hyperlink" Target="cid:c8f5e1192" TargetMode="External"/><Relationship Id="rId234" Type="http://schemas.openxmlformats.org/officeDocument/2006/relationships/image" Target="cid:bf349d2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55" Type="http://schemas.openxmlformats.org/officeDocument/2006/relationships/hyperlink" Target="cid:688eac6f2" TargetMode="External"/><Relationship Id="rId276" Type="http://schemas.openxmlformats.org/officeDocument/2006/relationships/image" Target="cid:bb0a5c6213" TargetMode="External"/><Relationship Id="rId297" Type="http://schemas.openxmlformats.org/officeDocument/2006/relationships/hyperlink" Target="cid:f8f29c962" TargetMode="External"/><Relationship Id="rId40" Type="http://schemas.openxmlformats.org/officeDocument/2006/relationships/image" Target="cid:bbbaca8f13" TargetMode="External"/><Relationship Id="rId115" Type="http://schemas.openxmlformats.org/officeDocument/2006/relationships/hyperlink" Target="cid:9917342c2" TargetMode="External"/><Relationship Id="rId136" Type="http://schemas.openxmlformats.org/officeDocument/2006/relationships/image" Target="cid:dc1f676113" TargetMode="External"/><Relationship Id="rId157" Type="http://schemas.openxmlformats.org/officeDocument/2006/relationships/hyperlink" Target="cid:1427462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322" Type="http://schemas.openxmlformats.org/officeDocument/2006/relationships/image" Target="cid:7569af6313" TargetMode="External"/><Relationship Id="rId343" Type="http://schemas.openxmlformats.org/officeDocument/2006/relationships/hyperlink" Target="cid:b85e622f2" TargetMode="External"/><Relationship Id="rId364" Type="http://schemas.openxmlformats.org/officeDocument/2006/relationships/image" Target="cid:1e6ccffa13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199" Type="http://schemas.openxmlformats.org/officeDocument/2006/relationships/hyperlink" Target="cid:9fc12dd62" TargetMode="External"/><Relationship Id="rId203" Type="http://schemas.openxmlformats.org/officeDocument/2006/relationships/hyperlink" Target="cid:aad101cc2" TargetMode="External"/><Relationship Id="rId385" Type="http://schemas.openxmlformats.org/officeDocument/2006/relationships/hyperlink" Target="cid:d80d7c5e2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45" Type="http://schemas.openxmlformats.org/officeDocument/2006/relationships/hyperlink" Target="cid:451c38c72" TargetMode="External"/><Relationship Id="rId266" Type="http://schemas.openxmlformats.org/officeDocument/2006/relationships/image" Target="cid:8c9b568c13" TargetMode="External"/><Relationship Id="rId287" Type="http://schemas.openxmlformats.org/officeDocument/2006/relationships/hyperlink" Target="cid:da32c0802" TargetMode="External"/><Relationship Id="rId410" Type="http://schemas.openxmlformats.org/officeDocument/2006/relationships/image" Target="cid:5da2d39113" TargetMode="External"/><Relationship Id="rId30" Type="http://schemas.openxmlformats.org/officeDocument/2006/relationships/image" Target="cid:a1ed2022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168" Type="http://schemas.openxmlformats.org/officeDocument/2006/relationships/image" Target="cid:fa4c68513" TargetMode="External"/><Relationship Id="rId312" Type="http://schemas.openxmlformats.org/officeDocument/2006/relationships/image" Target="cid:3176d9a713" TargetMode="External"/><Relationship Id="rId333" Type="http://schemas.openxmlformats.org/officeDocument/2006/relationships/hyperlink" Target="cid:934e91b52" TargetMode="External"/><Relationship Id="rId354" Type="http://schemas.openxmlformats.org/officeDocument/2006/relationships/image" Target="cid:d123290d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189" Type="http://schemas.openxmlformats.org/officeDocument/2006/relationships/hyperlink" Target="cid:5dbe5bc82" TargetMode="External"/><Relationship Id="rId375" Type="http://schemas.openxmlformats.org/officeDocument/2006/relationships/hyperlink" Target="cid:4cbb713d2" TargetMode="External"/><Relationship Id="rId396" Type="http://schemas.openxmlformats.org/officeDocument/2006/relationships/image" Target="cid:1aa77f6213" TargetMode="External"/><Relationship Id="rId3" Type="http://schemas.openxmlformats.org/officeDocument/2006/relationships/image" Target="cid:650096f013" TargetMode="External"/><Relationship Id="rId214" Type="http://schemas.openxmlformats.org/officeDocument/2006/relationships/image" Target="cid:c8f5e14113" TargetMode="External"/><Relationship Id="rId235" Type="http://schemas.openxmlformats.org/officeDocument/2006/relationships/hyperlink" Target="cid:112842e72" TargetMode="External"/><Relationship Id="rId256" Type="http://schemas.openxmlformats.org/officeDocument/2006/relationships/image" Target="cid:688eac9213" TargetMode="External"/><Relationship Id="rId277" Type="http://schemas.openxmlformats.org/officeDocument/2006/relationships/hyperlink" Target="cid:bbbea9ec2" TargetMode="External"/><Relationship Id="rId298" Type="http://schemas.openxmlformats.org/officeDocument/2006/relationships/image" Target="cid:f8f29cbf13" TargetMode="External"/><Relationship Id="rId400" Type="http://schemas.openxmlformats.org/officeDocument/2006/relationships/image" Target="cid:25d848f913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302" Type="http://schemas.openxmlformats.org/officeDocument/2006/relationships/image" Target="cid:41f092313" TargetMode="External"/><Relationship Id="rId323" Type="http://schemas.openxmlformats.org/officeDocument/2006/relationships/hyperlink" Target="cid:756b0cf62" TargetMode="External"/><Relationship Id="rId344" Type="http://schemas.openxmlformats.org/officeDocument/2006/relationships/image" Target="cid:b85e625313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179" Type="http://schemas.openxmlformats.org/officeDocument/2006/relationships/hyperlink" Target="cid:4307d8b32" TargetMode="External"/><Relationship Id="rId365" Type="http://schemas.openxmlformats.org/officeDocument/2006/relationships/hyperlink" Target="cid:238fd04e2" TargetMode="External"/><Relationship Id="rId386" Type="http://schemas.openxmlformats.org/officeDocument/2006/relationships/image" Target="cid:d80d7c7b13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25" Type="http://schemas.openxmlformats.org/officeDocument/2006/relationships/hyperlink" Target="cid:fd1fb7c42" TargetMode="External"/><Relationship Id="rId246" Type="http://schemas.openxmlformats.org/officeDocument/2006/relationships/image" Target="cid:451c38e513" TargetMode="External"/><Relationship Id="rId267" Type="http://schemas.openxmlformats.org/officeDocument/2006/relationships/hyperlink" Target="cid:96e6ab7e2" TargetMode="External"/><Relationship Id="rId288" Type="http://schemas.openxmlformats.org/officeDocument/2006/relationships/image" Target="cid:da32c0b013" TargetMode="External"/><Relationship Id="rId411" Type="http://schemas.openxmlformats.org/officeDocument/2006/relationships/hyperlink" Target="cid:62c6de7d2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313" Type="http://schemas.openxmlformats.org/officeDocument/2006/relationships/hyperlink" Target="cid:460f5a65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94" Type="http://schemas.openxmlformats.org/officeDocument/2006/relationships/image" Target="cid:4bad0c6813" TargetMode="External"/><Relationship Id="rId148" Type="http://schemas.openxmlformats.org/officeDocument/2006/relationships/image" Target="cid:e39a52ae13" TargetMode="External"/><Relationship Id="rId169" Type="http://schemas.openxmlformats.org/officeDocument/2006/relationships/hyperlink" Target="cid:1600d1d42" TargetMode="External"/><Relationship Id="rId334" Type="http://schemas.openxmlformats.org/officeDocument/2006/relationships/image" Target="cid:934e91da13" TargetMode="External"/><Relationship Id="rId355" Type="http://schemas.openxmlformats.org/officeDocument/2006/relationships/hyperlink" Target="cid:d64e53542" TargetMode="External"/><Relationship Id="rId376" Type="http://schemas.openxmlformats.org/officeDocument/2006/relationships/image" Target="cid:4cbb716013" TargetMode="External"/><Relationship Id="rId397" Type="http://schemas.openxmlformats.org/officeDocument/2006/relationships/hyperlink" Target="cid:1fd500ac2" TargetMode="External"/><Relationship Id="rId4" Type="http://schemas.openxmlformats.org/officeDocument/2006/relationships/image" Target="../media/image2.jpeg"/><Relationship Id="rId180" Type="http://schemas.openxmlformats.org/officeDocument/2006/relationships/image" Target="cid:4307d8dd13" TargetMode="External"/><Relationship Id="rId215" Type="http://schemas.openxmlformats.org/officeDocument/2006/relationships/hyperlink" Target="cid:d85c69912" TargetMode="External"/><Relationship Id="rId236" Type="http://schemas.openxmlformats.org/officeDocument/2006/relationships/image" Target="cid:1128430c13" TargetMode="External"/><Relationship Id="rId257" Type="http://schemas.openxmlformats.org/officeDocument/2006/relationships/hyperlink" Target="cid:72d9e8a72" TargetMode="External"/><Relationship Id="rId278" Type="http://schemas.openxmlformats.org/officeDocument/2006/relationships/image" Target="cid:bbbeaa0e13" TargetMode="External"/><Relationship Id="rId401" Type="http://schemas.openxmlformats.org/officeDocument/2006/relationships/hyperlink" Target="cid:3ec6716d2" TargetMode="External"/><Relationship Id="rId303" Type="http://schemas.openxmlformats.org/officeDocument/2006/relationships/hyperlink" Target="cid:85846372" TargetMode="External"/><Relationship Id="rId42" Type="http://schemas.openxmlformats.org/officeDocument/2006/relationships/image" Target="cid:c0d5d5a813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345" Type="http://schemas.openxmlformats.org/officeDocument/2006/relationships/hyperlink" Target="cid:bc84eaec2" TargetMode="External"/><Relationship Id="rId387" Type="http://schemas.openxmlformats.org/officeDocument/2006/relationships/hyperlink" Target="cid:dceb38462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47" Type="http://schemas.openxmlformats.org/officeDocument/2006/relationships/hyperlink" Target="cid:49a828292" TargetMode="External"/><Relationship Id="rId412" Type="http://schemas.openxmlformats.org/officeDocument/2006/relationships/image" Target="cid:62c6dea613" TargetMode="External"/><Relationship Id="rId107" Type="http://schemas.openxmlformats.org/officeDocument/2006/relationships/hyperlink" Target="cid:847633e82" TargetMode="External"/><Relationship Id="rId289" Type="http://schemas.openxmlformats.org/officeDocument/2006/relationships/hyperlink" Target="cid:da5389b52" TargetMode="External"/><Relationship Id="rId11" Type="http://schemas.openxmlformats.org/officeDocument/2006/relationships/hyperlink" Target="cid:78be76a62" TargetMode="External"/><Relationship Id="rId53" Type="http://schemas.openxmlformats.org/officeDocument/2006/relationships/hyperlink" Target="cid:e1e57af62" TargetMode="External"/><Relationship Id="rId149" Type="http://schemas.openxmlformats.org/officeDocument/2006/relationships/hyperlink" Target="cid:ea1527af2" TargetMode="External"/><Relationship Id="rId314" Type="http://schemas.openxmlformats.org/officeDocument/2006/relationships/image" Target="cid:460f5a8f13" TargetMode="External"/><Relationship Id="rId356" Type="http://schemas.openxmlformats.org/officeDocument/2006/relationships/image" Target="cid:d64e537713" TargetMode="External"/><Relationship Id="rId398" Type="http://schemas.openxmlformats.org/officeDocument/2006/relationships/image" Target="cid:1fd500d01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9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1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3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5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7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9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1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3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5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7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9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1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3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5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7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9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1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3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5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7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9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1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3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5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7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9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1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3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5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7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9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1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3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5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7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9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1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3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5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7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9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1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3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5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7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9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1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3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J27" sqref="J27"/>
    </sheetView>
  </sheetViews>
  <sheetFormatPr defaultRowHeight="11.25"/>
  <cols>
    <col min="1" max="1" width="7.75" style="1" customWidth="1"/>
    <col min="2" max="2" width="3" style="4" bestFit="1" customWidth="1"/>
    <col min="3" max="4" width="9" style="1"/>
    <col min="5" max="5" width="10.5" style="1" bestFit="1" customWidth="1"/>
    <col min="6" max="6" width="13.625" style="26" bestFit="1" customWidth="1"/>
    <col min="7" max="7" width="14.125" style="1" bestFit="1" customWidth="1"/>
    <col min="8" max="8" width="11.75" style="26" bestFit="1" customWidth="1"/>
    <col min="9" max="9" width="9.75" style="2" bestFit="1" customWidth="1"/>
    <col min="10" max="10" width="12.75" style="2" bestFit="1" customWidth="1"/>
    <col min="11" max="12" width="9.75" style="2" bestFit="1" customWidth="1"/>
    <col min="13" max="16384" width="9" style="1"/>
  </cols>
  <sheetData>
    <row r="1" spans="1:12">
      <c r="A1" s="5"/>
      <c r="B1" s="6"/>
      <c r="C1" s="7"/>
      <c r="D1" s="8"/>
      <c r="E1" s="9" t="s">
        <v>0</v>
      </c>
      <c r="F1" s="23" t="s">
        <v>1</v>
      </c>
      <c r="G1" s="10" t="s">
        <v>44</v>
      </c>
      <c r="H1" s="23" t="s">
        <v>2</v>
      </c>
      <c r="I1" s="17" t="s">
        <v>42</v>
      </c>
      <c r="J1" s="18" t="s">
        <v>43</v>
      </c>
      <c r="K1" s="19" t="s">
        <v>45</v>
      </c>
      <c r="L1" s="19" t="s">
        <v>46</v>
      </c>
    </row>
    <row r="2" spans="1:12">
      <c r="A2" s="11" t="s">
        <v>3</v>
      </c>
      <c r="B2" s="12"/>
      <c r="C2" s="57" t="s">
        <v>4</v>
      </c>
      <c r="D2" s="57"/>
      <c r="E2" s="13"/>
      <c r="F2" s="24"/>
      <c r="G2" s="14"/>
      <c r="H2" s="24"/>
      <c r="I2" s="20"/>
      <c r="J2" s="21"/>
      <c r="K2" s="22"/>
      <c r="L2" s="22"/>
    </row>
    <row r="3" spans="1:12">
      <c r="A3" s="58" t="s">
        <v>5</v>
      </c>
      <c r="B3" s="58"/>
      <c r="C3" s="58"/>
      <c r="D3" s="58"/>
      <c r="E3" s="15">
        <f>RA!D7</f>
        <v>12168802.296</v>
      </c>
      <c r="F3" s="25">
        <f>RA!I7</f>
        <v>1518056.4006000001</v>
      </c>
      <c r="G3" s="16">
        <f>E3-F3</f>
        <v>10650745.895400001</v>
      </c>
      <c r="H3" s="27">
        <f>RA!J7</f>
        <v>12.4749861463276</v>
      </c>
      <c r="I3" s="20">
        <f>SUM(I4:I39)</f>
        <v>12168805.068363976</v>
      </c>
      <c r="J3" s="21">
        <f>SUM(J4:J39)</f>
        <v>10650745.861920197</v>
      </c>
      <c r="K3" s="22">
        <f>E3-I3</f>
        <v>-2.7723639756441116</v>
      </c>
      <c r="L3" s="22">
        <f>G3-J3</f>
        <v>3.3479804173111916E-2</v>
      </c>
    </row>
    <row r="4" spans="1:12">
      <c r="A4" s="59">
        <f>RA!A8</f>
        <v>41744</v>
      </c>
      <c r="B4" s="12">
        <v>12</v>
      </c>
      <c r="C4" s="56" t="s">
        <v>6</v>
      </c>
      <c r="D4" s="56"/>
      <c r="E4" s="15">
        <f>VLOOKUP(C4,RA!B8:D39,3,0)</f>
        <v>468124.75929999998</v>
      </c>
      <c r="F4" s="25">
        <f>VLOOKUP(C4,RA!B8:I43,8,0)</f>
        <v>101827.5389</v>
      </c>
      <c r="G4" s="16">
        <f t="shared" ref="G4:G39" si="0">E4-F4</f>
        <v>366297.22039999999</v>
      </c>
      <c r="H4" s="27">
        <f>RA!J8</f>
        <v>21.752222431529901</v>
      </c>
      <c r="I4" s="20">
        <f>VLOOKUP(B4,RMS!B:D,3,FALSE)</f>
        <v>468125.14118803397</v>
      </c>
      <c r="J4" s="21">
        <f>VLOOKUP(B4,RMS!B:E,4,FALSE)</f>
        <v>366297.22363418801</v>
      </c>
      <c r="K4" s="22">
        <f t="shared" ref="K4:K39" si="1">E4-I4</f>
        <v>-0.38188803399680182</v>
      </c>
      <c r="L4" s="22">
        <f t="shared" ref="L4:L39" si="2">G4-J4</f>
        <v>-3.2341880141757429E-3</v>
      </c>
    </row>
    <row r="5" spans="1:12">
      <c r="A5" s="59"/>
      <c r="B5" s="12">
        <v>13</v>
      </c>
      <c r="C5" s="56" t="s">
        <v>7</v>
      </c>
      <c r="D5" s="56"/>
      <c r="E5" s="15">
        <f>VLOOKUP(C5,RA!B8:D40,3,0)</f>
        <v>60468.517999999996</v>
      </c>
      <c r="F5" s="25">
        <f>VLOOKUP(C5,RA!B9:I44,8,0)</f>
        <v>13936.221600000001</v>
      </c>
      <c r="G5" s="16">
        <f t="shared" si="0"/>
        <v>46532.296399999992</v>
      </c>
      <c r="H5" s="27">
        <f>RA!J9</f>
        <v>23.047069881884699</v>
      </c>
      <c r="I5" s="20">
        <f>VLOOKUP(B5,RMS!B:D,3,FALSE)</f>
        <v>60468.529165796797</v>
      </c>
      <c r="J5" s="21">
        <f>VLOOKUP(B5,RMS!B:E,4,FALSE)</f>
        <v>46532.298812691901</v>
      </c>
      <c r="K5" s="22">
        <f t="shared" si="1"/>
        <v>-1.1165796800923999E-2</v>
      </c>
      <c r="L5" s="22">
        <f t="shared" si="2"/>
        <v>-2.4126919088303111E-3</v>
      </c>
    </row>
    <row r="6" spans="1:12">
      <c r="A6" s="59"/>
      <c r="B6" s="12">
        <v>14</v>
      </c>
      <c r="C6" s="56" t="s">
        <v>8</v>
      </c>
      <c r="D6" s="56"/>
      <c r="E6" s="15">
        <f>VLOOKUP(C6,RA!B10:D41,3,0)</f>
        <v>104655.56110000001</v>
      </c>
      <c r="F6" s="25">
        <f>VLOOKUP(C6,RA!B10:I45,8,0)</f>
        <v>27614.744699999999</v>
      </c>
      <c r="G6" s="16">
        <f t="shared" si="0"/>
        <v>77040.816400000011</v>
      </c>
      <c r="H6" s="27">
        <f>RA!J10</f>
        <v>26.386313741716702</v>
      </c>
      <c r="I6" s="20">
        <f>VLOOKUP(B6,RMS!B:D,3,FALSE)</f>
        <v>104657.29450683801</v>
      </c>
      <c r="J6" s="21">
        <f>VLOOKUP(B6,RMS!B:E,4,FALSE)</f>
        <v>77040.816391453001</v>
      </c>
      <c r="K6" s="22">
        <f t="shared" si="1"/>
        <v>-1.7334068380005192</v>
      </c>
      <c r="L6" s="22">
        <f t="shared" si="2"/>
        <v>8.5470092017203569E-6</v>
      </c>
    </row>
    <row r="7" spans="1:12">
      <c r="A7" s="59"/>
      <c r="B7" s="12">
        <v>15</v>
      </c>
      <c r="C7" s="56" t="s">
        <v>9</v>
      </c>
      <c r="D7" s="56"/>
      <c r="E7" s="15">
        <f>VLOOKUP(C7,RA!B10:D42,3,0)</f>
        <v>46197.588100000001</v>
      </c>
      <c r="F7" s="25">
        <f>VLOOKUP(C7,RA!B11:I46,8,0)</f>
        <v>9001.4233999999997</v>
      </c>
      <c r="G7" s="16">
        <f t="shared" si="0"/>
        <v>37196.164700000001</v>
      </c>
      <c r="H7" s="27">
        <f>RA!J11</f>
        <v>19.484617639594902</v>
      </c>
      <c r="I7" s="20">
        <f>VLOOKUP(B7,RMS!B:D,3,FALSE)</f>
        <v>46197.603000854702</v>
      </c>
      <c r="J7" s="21">
        <f>VLOOKUP(B7,RMS!B:E,4,FALSE)</f>
        <v>37196.165123931598</v>
      </c>
      <c r="K7" s="22">
        <f t="shared" si="1"/>
        <v>-1.4900854701409116E-2</v>
      </c>
      <c r="L7" s="22">
        <f t="shared" si="2"/>
        <v>-4.2393159674247727E-4</v>
      </c>
    </row>
    <row r="8" spans="1:12">
      <c r="A8" s="59"/>
      <c r="B8" s="12">
        <v>16</v>
      </c>
      <c r="C8" s="56" t="s">
        <v>10</v>
      </c>
      <c r="D8" s="56"/>
      <c r="E8" s="15">
        <f>VLOOKUP(C8,RA!B12:D43,3,0)</f>
        <v>101718.03750000001</v>
      </c>
      <c r="F8" s="25">
        <f>VLOOKUP(C8,RA!B12:I47,8,0)</f>
        <v>24626.389500000001</v>
      </c>
      <c r="G8" s="16">
        <f t="shared" si="0"/>
        <v>77091.648000000001</v>
      </c>
      <c r="H8" s="27">
        <f>RA!J12</f>
        <v>24.2104449763888</v>
      </c>
      <c r="I8" s="20">
        <f>VLOOKUP(B8,RMS!B:D,3,FALSE)</f>
        <v>101718.040648718</v>
      </c>
      <c r="J8" s="21">
        <f>VLOOKUP(B8,RMS!B:E,4,FALSE)</f>
        <v>77091.648155555595</v>
      </c>
      <c r="K8" s="22">
        <f t="shared" si="1"/>
        <v>-3.1487179949181154E-3</v>
      </c>
      <c r="L8" s="22">
        <f t="shared" si="2"/>
        <v>-1.5555559366475791E-4</v>
      </c>
    </row>
    <row r="9" spans="1:12">
      <c r="A9" s="59"/>
      <c r="B9" s="12">
        <v>17</v>
      </c>
      <c r="C9" s="56" t="s">
        <v>11</v>
      </c>
      <c r="D9" s="56"/>
      <c r="E9" s="15">
        <f>VLOOKUP(C9,RA!B12:D44,3,0)</f>
        <v>239331.48939999999</v>
      </c>
      <c r="F9" s="25">
        <f>VLOOKUP(C9,RA!B13:I48,8,0)</f>
        <v>65756.106799999994</v>
      </c>
      <c r="G9" s="16">
        <f t="shared" si="0"/>
        <v>173575.38260000001</v>
      </c>
      <c r="H9" s="27">
        <f>RA!J13</f>
        <v>27.474908113783702</v>
      </c>
      <c r="I9" s="20">
        <f>VLOOKUP(B9,RMS!B:D,3,FALSE)</f>
        <v>239331.655799145</v>
      </c>
      <c r="J9" s="21">
        <f>VLOOKUP(B9,RMS!B:E,4,FALSE)</f>
        <v>173575.38262564101</v>
      </c>
      <c r="K9" s="22">
        <f t="shared" si="1"/>
        <v>-0.16639914500410669</v>
      </c>
      <c r="L9" s="22">
        <f t="shared" si="2"/>
        <v>-2.5640998501330614E-5</v>
      </c>
    </row>
    <row r="10" spans="1:12">
      <c r="A10" s="59"/>
      <c r="B10" s="12">
        <v>18</v>
      </c>
      <c r="C10" s="56" t="s">
        <v>12</v>
      </c>
      <c r="D10" s="56"/>
      <c r="E10" s="15">
        <f>VLOOKUP(C10,RA!B14:D45,3,0)</f>
        <v>104913.72070000001</v>
      </c>
      <c r="F10" s="25">
        <f>VLOOKUP(C10,RA!B14:I49,8,0)</f>
        <v>22419.477800000001</v>
      </c>
      <c r="G10" s="16">
        <f t="shared" si="0"/>
        <v>82494.242900000012</v>
      </c>
      <c r="H10" s="27">
        <f>RA!J14</f>
        <v>21.3694430532193</v>
      </c>
      <c r="I10" s="20">
        <f>VLOOKUP(B10,RMS!B:D,3,FALSE)</f>
        <v>104913.718799145</v>
      </c>
      <c r="J10" s="21">
        <f>VLOOKUP(B10,RMS!B:E,4,FALSE)</f>
        <v>82494.241739316203</v>
      </c>
      <c r="K10" s="22">
        <f t="shared" si="1"/>
        <v>1.9008550007129088E-3</v>
      </c>
      <c r="L10" s="22">
        <f t="shared" si="2"/>
        <v>1.1606838088482618E-3</v>
      </c>
    </row>
    <row r="11" spans="1:12">
      <c r="A11" s="59"/>
      <c r="B11" s="12">
        <v>19</v>
      </c>
      <c r="C11" s="56" t="s">
        <v>13</v>
      </c>
      <c r="D11" s="56"/>
      <c r="E11" s="15">
        <f>VLOOKUP(C11,RA!B14:D46,3,0)</f>
        <v>112995.5331</v>
      </c>
      <c r="F11" s="25">
        <f>VLOOKUP(C11,RA!B15:I50,8,0)</f>
        <v>22497.6463</v>
      </c>
      <c r="G11" s="16">
        <f t="shared" si="0"/>
        <v>90497.886800000007</v>
      </c>
      <c r="H11" s="27">
        <f>RA!J15</f>
        <v>19.910208556731</v>
      </c>
      <c r="I11" s="20">
        <f>VLOOKUP(B11,RMS!B:D,3,FALSE)</f>
        <v>112995.621567521</v>
      </c>
      <c r="J11" s="21">
        <f>VLOOKUP(B11,RMS!B:E,4,FALSE)</f>
        <v>90497.8880709402</v>
      </c>
      <c r="K11" s="22">
        <f t="shared" si="1"/>
        <v>-8.8467520996346138E-2</v>
      </c>
      <c r="L11" s="22">
        <f t="shared" si="2"/>
        <v>-1.2709401926258579E-3</v>
      </c>
    </row>
    <row r="12" spans="1:12">
      <c r="A12" s="59"/>
      <c r="B12" s="12">
        <v>21</v>
      </c>
      <c r="C12" s="56" t="s">
        <v>14</v>
      </c>
      <c r="D12" s="56"/>
      <c r="E12" s="15">
        <f>VLOOKUP(C12,RA!B16:D47,3,0)</f>
        <v>602046.14289999998</v>
      </c>
      <c r="F12" s="25">
        <f>VLOOKUP(C12,RA!B16:I51,8,0)</f>
        <v>44355.494899999998</v>
      </c>
      <c r="G12" s="16">
        <f t="shared" si="0"/>
        <v>557690.64799999993</v>
      </c>
      <c r="H12" s="27">
        <f>RA!J16</f>
        <v>7.3674576979006501</v>
      </c>
      <c r="I12" s="20">
        <f>VLOOKUP(B12,RMS!B:D,3,FALSE)</f>
        <v>602045.99439999997</v>
      </c>
      <c r="J12" s="21">
        <f>VLOOKUP(B12,RMS!B:E,4,FALSE)</f>
        <v>557690.64800000004</v>
      </c>
      <c r="K12" s="22">
        <f t="shared" si="1"/>
        <v>0.14850000001024455</v>
      </c>
      <c r="L12" s="22">
        <f t="shared" si="2"/>
        <v>0</v>
      </c>
    </row>
    <row r="13" spans="1:12">
      <c r="A13" s="59"/>
      <c r="B13" s="12">
        <v>22</v>
      </c>
      <c r="C13" s="56" t="s">
        <v>15</v>
      </c>
      <c r="D13" s="56"/>
      <c r="E13" s="15">
        <f>VLOOKUP(C13,RA!B16:D48,3,0)</f>
        <v>412073.21179999999</v>
      </c>
      <c r="F13" s="25">
        <f>VLOOKUP(C13,RA!B17:I52,8,0)</f>
        <v>58336.324000000001</v>
      </c>
      <c r="G13" s="16">
        <f t="shared" si="0"/>
        <v>353736.88779999997</v>
      </c>
      <c r="H13" s="27">
        <f>RA!J17</f>
        <v>14.156786301438499</v>
      </c>
      <c r="I13" s="20">
        <f>VLOOKUP(B13,RMS!B:D,3,FALSE)</f>
        <v>412073.24345213699</v>
      </c>
      <c r="J13" s="21">
        <f>VLOOKUP(B13,RMS!B:E,4,FALSE)</f>
        <v>353736.88807265001</v>
      </c>
      <c r="K13" s="22">
        <f t="shared" si="1"/>
        <v>-3.1652136996854097E-2</v>
      </c>
      <c r="L13" s="22">
        <f t="shared" si="2"/>
        <v>-2.7265003882348537E-4</v>
      </c>
    </row>
    <row r="14" spans="1:12">
      <c r="A14" s="59"/>
      <c r="B14" s="12">
        <v>23</v>
      </c>
      <c r="C14" s="56" t="s">
        <v>16</v>
      </c>
      <c r="D14" s="56"/>
      <c r="E14" s="15">
        <f>VLOOKUP(C14,RA!B18:D49,3,0)</f>
        <v>1245923.0308000001</v>
      </c>
      <c r="F14" s="25">
        <f>VLOOKUP(C14,RA!B18:I53,8,0)</f>
        <v>162592.75510000001</v>
      </c>
      <c r="G14" s="16">
        <f t="shared" si="0"/>
        <v>1083330.2757000001</v>
      </c>
      <c r="H14" s="27">
        <f>RA!J18</f>
        <v>13.049983913982199</v>
      </c>
      <c r="I14" s="20">
        <f>VLOOKUP(B14,RMS!B:D,3,FALSE)</f>
        <v>1245923.1339811999</v>
      </c>
      <c r="J14" s="21">
        <f>VLOOKUP(B14,RMS!B:E,4,FALSE)</f>
        <v>1083330.27796667</v>
      </c>
      <c r="K14" s="22">
        <f t="shared" si="1"/>
        <v>-0.10318119986914098</v>
      </c>
      <c r="L14" s="22">
        <f t="shared" si="2"/>
        <v>-2.2666698787361383E-3</v>
      </c>
    </row>
    <row r="15" spans="1:12">
      <c r="A15" s="59"/>
      <c r="B15" s="12">
        <v>24</v>
      </c>
      <c r="C15" s="56" t="s">
        <v>17</v>
      </c>
      <c r="D15" s="56"/>
      <c r="E15" s="15">
        <f>VLOOKUP(C15,RA!B18:D50,3,0)</f>
        <v>429008.49859999999</v>
      </c>
      <c r="F15" s="25">
        <f>VLOOKUP(C15,RA!B19:I54,8,0)</f>
        <v>56693.801800000001</v>
      </c>
      <c r="G15" s="16">
        <f t="shared" si="0"/>
        <v>372314.69679999998</v>
      </c>
      <c r="H15" s="27">
        <f>RA!J19</f>
        <v>13.215076620862099</v>
      </c>
      <c r="I15" s="20">
        <f>VLOOKUP(B15,RMS!B:D,3,FALSE)</f>
        <v>429008.49103675201</v>
      </c>
      <c r="J15" s="21">
        <f>VLOOKUP(B15,RMS!B:E,4,FALSE)</f>
        <v>372314.69668376102</v>
      </c>
      <c r="K15" s="22">
        <f t="shared" si="1"/>
        <v>7.5632479856722057E-3</v>
      </c>
      <c r="L15" s="22">
        <f t="shared" si="2"/>
        <v>1.1623895261436701E-4</v>
      </c>
    </row>
    <row r="16" spans="1:12">
      <c r="A16" s="59"/>
      <c r="B16" s="12">
        <v>25</v>
      </c>
      <c r="C16" s="56" t="s">
        <v>18</v>
      </c>
      <c r="D16" s="56"/>
      <c r="E16" s="15">
        <f>VLOOKUP(C16,RA!B20:D51,3,0)</f>
        <v>718917.50170000002</v>
      </c>
      <c r="F16" s="25">
        <f>VLOOKUP(C16,RA!B20:I55,8,0)</f>
        <v>45066.956200000001</v>
      </c>
      <c r="G16" s="16">
        <f t="shared" si="0"/>
        <v>673850.54550000001</v>
      </c>
      <c r="H16" s="27">
        <f>RA!J20</f>
        <v>6.2687243102903603</v>
      </c>
      <c r="I16" s="20">
        <f>VLOOKUP(B16,RMS!B:D,3,FALSE)</f>
        <v>718917.59120000002</v>
      </c>
      <c r="J16" s="21">
        <f>VLOOKUP(B16,RMS!B:E,4,FALSE)</f>
        <v>673850.54550000001</v>
      </c>
      <c r="K16" s="22">
        <f t="shared" si="1"/>
        <v>-8.9500000001862645E-2</v>
      </c>
      <c r="L16" s="22">
        <f t="shared" si="2"/>
        <v>0</v>
      </c>
    </row>
    <row r="17" spans="1:12">
      <c r="A17" s="59"/>
      <c r="B17" s="12">
        <v>26</v>
      </c>
      <c r="C17" s="56" t="s">
        <v>19</v>
      </c>
      <c r="D17" s="56"/>
      <c r="E17" s="15">
        <f>VLOOKUP(C17,RA!B20:D52,3,0)</f>
        <v>267375.3627</v>
      </c>
      <c r="F17" s="25">
        <f>VLOOKUP(C17,RA!B21:I56,8,0)</f>
        <v>30864.080000000002</v>
      </c>
      <c r="G17" s="16">
        <f t="shared" si="0"/>
        <v>236511.28269999998</v>
      </c>
      <c r="H17" s="27">
        <f>RA!J21</f>
        <v>11.5433522701305</v>
      </c>
      <c r="I17" s="20">
        <f>VLOOKUP(B17,RMS!B:D,3,FALSE)</f>
        <v>267375.25189999997</v>
      </c>
      <c r="J17" s="21">
        <f>VLOOKUP(B17,RMS!B:E,4,FALSE)</f>
        <v>236511.28270000001</v>
      </c>
      <c r="K17" s="22">
        <f t="shared" si="1"/>
        <v>0.11080000002402812</v>
      </c>
      <c r="L17" s="22">
        <f t="shared" si="2"/>
        <v>0</v>
      </c>
    </row>
    <row r="18" spans="1:12">
      <c r="A18" s="59"/>
      <c r="B18" s="12">
        <v>27</v>
      </c>
      <c r="C18" s="56" t="s">
        <v>20</v>
      </c>
      <c r="D18" s="56"/>
      <c r="E18" s="15">
        <f>VLOOKUP(C18,RA!B22:D53,3,0)</f>
        <v>905184.20209999999</v>
      </c>
      <c r="F18" s="25">
        <f>VLOOKUP(C18,RA!B22:I57,8,0)</f>
        <v>127701.8588</v>
      </c>
      <c r="G18" s="16">
        <f t="shared" si="0"/>
        <v>777482.34329999995</v>
      </c>
      <c r="H18" s="27">
        <f>RA!J22</f>
        <v>14.107831146824701</v>
      </c>
      <c r="I18" s="20">
        <f>VLOOKUP(B18,RMS!B:D,3,FALSE)</f>
        <v>905184.18116666703</v>
      </c>
      <c r="J18" s="21">
        <f>VLOOKUP(B18,RMS!B:E,4,FALSE)</f>
        <v>777482.34530000004</v>
      </c>
      <c r="K18" s="22">
        <f t="shared" si="1"/>
        <v>2.0933332969434559E-2</v>
      </c>
      <c r="L18" s="22">
        <f t="shared" si="2"/>
        <v>-2.0000000949949026E-3</v>
      </c>
    </row>
    <row r="19" spans="1:12">
      <c r="A19" s="59"/>
      <c r="B19" s="12">
        <v>29</v>
      </c>
      <c r="C19" s="56" t="s">
        <v>21</v>
      </c>
      <c r="D19" s="56"/>
      <c r="E19" s="15">
        <f>VLOOKUP(C19,RA!B22:D54,3,0)</f>
        <v>2085805.4913000001</v>
      </c>
      <c r="F19" s="25">
        <f>VLOOKUP(C19,RA!B23:I58,8,0)</f>
        <v>122128.72840000001</v>
      </c>
      <c r="G19" s="16">
        <f t="shared" si="0"/>
        <v>1963676.7629000002</v>
      </c>
      <c r="H19" s="27">
        <f>RA!J23</f>
        <v>5.8552309364130597</v>
      </c>
      <c r="I19" s="20">
        <f>VLOOKUP(B19,RMS!B:D,3,FALSE)</f>
        <v>2085806.15480427</v>
      </c>
      <c r="J19" s="21">
        <f>VLOOKUP(B19,RMS!B:E,4,FALSE)</f>
        <v>1963676.7930196601</v>
      </c>
      <c r="K19" s="22">
        <f t="shared" si="1"/>
        <v>-0.66350426990538836</v>
      </c>
      <c r="L19" s="22">
        <f t="shared" si="2"/>
        <v>-3.0119659844785929E-2</v>
      </c>
    </row>
    <row r="20" spans="1:12">
      <c r="A20" s="59"/>
      <c r="B20" s="12">
        <v>31</v>
      </c>
      <c r="C20" s="56" t="s">
        <v>22</v>
      </c>
      <c r="D20" s="56"/>
      <c r="E20" s="15">
        <f>VLOOKUP(C20,RA!B24:D55,3,0)</f>
        <v>179267.4754</v>
      </c>
      <c r="F20" s="25">
        <f>VLOOKUP(C20,RA!B24:I59,8,0)</f>
        <v>31299.968499999999</v>
      </c>
      <c r="G20" s="16">
        <f t="shared" si="0"/>
        <v>147967.50690000001</v>
      </c>
      <c r="H20" s="27">
        <f>RA!J24</f>
        <v>17.4599259738334</v>
      </c>
      <c r="I20" s="20">
        <f>VLOOKUP(B20,RMS!B:D,3,FALSE)</f>
        <v>179267.47174683501</v>
      </c>
      <c r="J20" s="21">
        <f>VLOOKUP(B20,RMS!B:E,4,FALSE)</f>
        <v>147967.50519436901</v>
      </c>
      <c r="K20" s="22">
        <f t="shared" si="1"/>
        <v>3.6531649820972234E-3</v>
      </c>
      <c r="L20" s="22">
        <f t="shared" si="2"/>
        <v>1.7056310025509447E-3</v>
      </c>
    </row>
    <row r="21" spans="1:12">
      <c r="A21" s="59"/>
      <c r="B21" s="12">
        <v>32</v>
      </c>
      <c r="C21" s="56" t="s">
        <v>23</v>
      </c>
      <c r="D21" s="56"/>
      <c r="E21" s="15">
        <f>VLOOKUP(C21,RA!B24:D56,3,0)</f>
        <v>144115.34760000001</v>
      </c>
      <c r="F21" s="25">
        <f>VLOOKUP(C21,RA!B25:I60,8,0)</f>
        <v>13207.808499999999</v>
      </c>
      <c r="G21" s="16">
        <f t="shared" si="0"/>
        <v>130907.53910000001</v>
      </c>
      <c r="H21" s="27">
        <f>RA!J25</f>
        <v>9.1647480438093201</v>
      </c>
      <c r="I21" s="20">
        <f>VLOOKUP(B21,RMS!B:D,3,FALSE)</f>
        <v>144115.34656345201</v>
      </c>
      <c r="J21" s="21">
        <f>VLOOKUP(B21,RMS!B:E,4,FALSE)</f>
        <v>130907.540884181</v>
      </c>
      <c r="K21" s="22">
        <f t="shared" si="1"/>
        <v>1.0365479975007474E-3</v>
      </c>
      <c r="L21" s="22">
        <f t="shared" si="2"/>
        <v>-1.7841809894889593E-3</v>
      </c>
    </row>
    <row r="22" spans="1:12">
      <c r="A22" s="59"/>
      <c r="B22" s="12">
        <v>33</v>
      </c>
      <c r="C22" s="56" t="s">
        <v>24</v>
      </c>
      <c r="D22" s="56"/>
      <c r="E22" s="15">
        <f>VLOOKUP(C22,RA!B26:D57,3,0)</f>
        <v>398091.0993</v>
      </c>
      <c r="F22" s="25">
        <f>VLOOKUP(C22,RA!B26:I61,8,0)</f>
        <v>93232.156900000002</v>
      </c>
      <c r="G22" s="16">
        <f t="shared" si="0"/>
        <v>304858.9424</v>
      </c>
      <c r="H22" s="27">
        <f>RA!J26</f>
        <v>23.419804427664602</v>
      </c>
      <c r="I22" s="20">
        <f>VLOOKUP(B22,RMS!B:D,3,FALSE)</f>
        <v>398091.07005166798</v>
      </c>
      <c r="J22" s="21">
        <f>VLOOKUP(B22,RMS!B:E,4,FALSE)</f>
        <v>304858.947265353</v>
      </c>
      <c r="K22" s="22">
        <f t="shared" si="1"/>
        <v>2.9248332022689283E-2</v>
      </c>
      <c r="L22" s="22">
        <f t="shared" si="2"/>
        <v>-4.8653529956936836E-3</v>
      </c>
    </row>
    <row r="23" spans="1:12">
      <c r="A23" s="59"/>
      <c r="B23" s="12">
        <v>34</v>
      </c>
      <c r="C23" s="56" t="s">
        <v>25</v>
      </c>
      <c r="D23" s="56"/>
      <c r="E23" s="15">
        <f>VLOOKUP(C23,RA!B26:D58,3,0)</f>
        <v>191741.15100000001</v>
      </c>
      <c r="F23" s="25">
        <f>VLOOKUP(C23,RA!B27:I62,8,0)</f>
        <v>63155.315600000002</v>
      </c>
      <c r="G23" s="16">
        <f t="shared" si="0"/>
        <v>128585.83540000001</v>
      </c>
      <c r="H23" s="27">
        <f>RA!J27</f>
        <v>32.937799356383302</v>
      </c>
      <c r="I23" s="20">
        <f>VLOOKUP(B23,RMS!B:D,3,FALSE)</f>
        <v>191741.13305102501</v>
      </c>
      <c r="J23" s="21">
        <f>VLOOKUP(B23,RMS!B:E,4,FALSE)</f>
        <v>128585.842637561</v>
      </c>
      <c r="K23" s="22">
        <f t="shared" si="1"/>
        <v>1.7948975000763312E-2</v>
      </c>
      <c r="L23" s="22">
        <f t="shared" si="2"/>
        <v>-7.237560988869518E-3</v>
      </c>
    </row>
    <row r="24" spans="1:12">
      <c r="A24" s="59"/>
      <c r="B24" s="12">
        <v>35</v>
      </c>
      <c r="C24" s="56" t="s">
        <v>26</v>
      </c>
      <c r="D24" s="56"/>
      <c r="E24" s="15">
        <f>VLOOKUP(C24,RA!B28:D59,3,0)</f>
        <v>629193.9889</v>
      </c>
      <c r="F24" s="25">
        <f>VLOOKUP(C24,RA!B28:I63,8,0)</f>
        <v>49993.8848</v>
      </c>
      <c r="G24" s="16">
        <f t="shared" si="0"/>
        <v>579200.1041</v>
      </c>
      <c r="H24" s="27">
        <f>RA!J28</f>
        <v>7.9457028646129899</v>
      </c>
      <c r="I24" s="20">
        <f>VLOOKUP(B24,RMS!B:D,3,FALSE)</f>
        <v>629193.98874336295</v>
      </c>
      <c r="J24" s="21">
        <f>VLOOKUP(B24,RMS!B:E,4,FALSE)</f>
        <v>579200.09819993097</v>
      </c>
      <c r="K24" s="22">
        <f t="shared" si="1"/>
        <v>1.5663704834878445E-4</v>
      </c>
      <c r="L24" s="22">
        <f t="shared" si="2"/>
        <v>5.9000690234825015E-3</v>
      </c>
    </row>
    <row r="25" spans="1:12">
      <c r="A25" s="59"/>
      <c r="B25" s="12">
        <v>36</v>
      </c>
      <c r="C25" s="56" t="s">
        <v>27</v>
      </c>
      <c r="D25" s="56"/>
      <c r="E25" s="15">
        <f>VLOOKUP(C25,RA!B28:D60,3,0)</f>
        <v>621752.14190000005</v>
      </c>
      <c r="F25" s="25">
        <f>VLOOKUP(C25,RA!B29:I64,8,0)</f>
        <v>82436.400299999994</v>
      </c>
      <c r="G25" s="16">
        <f t="shared" si="0"/>
        <v>539315.74160000007</v>
      </c>
      <c r="H25" s="27">
        <f>RA!J29</f>
        <v>13.2587239744899</v>
      </c>
      <c r="I25" s="20">
        <f>VLOOKUP(B25,RMS!B:D,3,FALSE)</f>
        <v>621752.14021061896</v>
      </c>
      <c r="J25" s="21">
        <f>VLOOKUP(B25,RMS!B:E,4,FALSE)</f>
        <v>539315.68868861999</v>
      </c>
      <c r="K25" s="22">
        <f t="shared" si="1"/>
        <v>1.6893810825422406E-3</v>
      </c>
      <c r="L25" s="22">
        <f t="shared" si="2"/>
        <v>5.2911380073055625E-2</v>
      </c>
    </row>
    <row r="26" spans="1:12">
      <c r="A26" s="59"/>
      <c r="B26" s="12">
        <v>37</v>
      </c>
      <c r="C26" s="56" t="s">
        <v>28</v>
      </c>
      <c r="D26" s="56"/>
      <c r="E26" s="15">
        <f>VLOOKUP(C26,RA!B30:D61,3,0)</f>
        <v>974908.81969999999</v>
      </c>
      <c r="F26" s="25">
        <f>VLOOKUP(C26,RA!B30:I65,8,0)</f>
        <v>139602.21479999999</v>
      </c>
      <c r="G26" s="16">
        <f t="shared" si="0"/>
        <v>835306.60490000003</v>
      </c>
      <c r="H26" s="27">
        <f>RA!J30</f>
        <v>14.3195150129997</v>
      </c>
      <c r="I26" s="20">
        <f>VLOOKUP(B26,RMS!B:D,3,FALSE)</f>
        <v>974908.78198672598</v>
      </c>
      <c r="J26" s="21">
        <f>VLOOKUP(B26,RMS!B:E,4,FALSE)</f>
        <v>835306.61102517496</v>
      </c>
      <c r="K26" s="22">
        <f t="shared" si="1"/>
        <v>3.7713274010457098E-2</v>
      </c>
      <c r="L26" s="22">
        <f t="shared" si="2"/>
        <v>-6.1251749284565449E-3</v>
      </c>
    </row>
    <row r="27" spans="1:12">
      <c r="A27" s="59"/>
      <c r="B27" s="12">
        <v>38</v>
      </c>
      <c r="C27" s="56" t="s">
        <v>29</v>
      </c>
      <c r="D27" s="56"/>
      <c r="E27" s="15">
        <f>VLOOKUP(C27,RA!B30:D62,3,0)</f>
        <v>499919.91369999998</v>
      </c>
      <c r="F27" s="25">
        <f>VLOOKUP(C27,RA!B31:I66,8,0)</f>
        <v>37844.184800000003</v>
      </c>
      <c r="G27" s="16">
        <f t="shared" si="0"/>
        <v>462075.72889999999</v>
      </c>
      <c r="H27" s="27">
        <f>RA!J31</f>
        <v>7.5700494745064599</v>
      </c>
      <c r="I27" s="20">
        <f>VLOOKUP(B27,RMS!B:D,3,FALSE)</f>
        <v>499919.87887256598</v>
      </c>
      <c r="J27" s="21">
        <f>VLOOKUP(B27,RMS!B:E,4,FALSE)</f>
        <v>462075.69540531002</v>
      </c>
      <c r="K27" s="22">
        <f t="shared" si="1"/>
        <v>3.4827433992177248E-2</v>
      </c>
      <c r="L27" s="22">
        <f t="shared" si="2"/>
        <v>3.3494689967483282E-2</v>
      </c>
    </row>
    <row r="28" spans="1:12">
      <c r="A28" s="59"/>
      <c r="B28" s="12">
        <v>39</v>
      </c>
      <c r="C28" s="56" t="s">
        <v>30</v>
      </c>
      <c r="D28" s="56"/>
      <c r="E28" s="15">
        <f>VLOOKUP(C28,RA!B32:D63,3,0)</f>
        <v>108795.28</v>
      </c>
      <c r="F28" s="25">
        <f>VLOOKUP(C28,RA!B32:I67,8,0)</f>
        <v>33813.186699999998</v>
      </c>
      <c r="G28" s="16">
        <f t="shared" si="0"/>
        <v>74982.093300000008</v>
      </c>
      <c r="H28" s="27">
        <f>RA!J32</f>
        <v>31.079644907389401</v>
      </c>
      <c r="I28" s="20">
        <f>VLOOKUP(B28,RMS!B:D,3,FALSE)</f>
        <v>108795.185953733</v>
      </c>
      <c r="J28" s="21">
        <f>VLOOKUP(B28,RMS!B:E,4,FALSE)</f>
        <v>74982.085007491507</v>
      </c>
      <c r="K28" s="22">
        <f t="shared" si="1"/>
        <v>9.4046266996883787E-2</v>
      </c>
      <c r="L28" s="22">
        <f t="shared" si="2"/>
        <v>8.2925085007445887E-3</v>
      </c>
    </row>
    <row r="29" spans="1:12">
      <c r="A29" s="59"/>
      <c r="B29" s="12">
        <v>40</v>
      </c>
      <c r="C29" s="56" t="s">
        <v>31</v>
      </c>
      <c r="D29" s="56"/>
      <c r="E29" s="15">
        <f>VLOOKUP(C29,RA!B32:D64,3,0)</f>
        <v>30.769300000000001</v>
      </c>
      <c r="F29" s="25">
        <f>VLOOKUP(C29,RA!B33:I68,8,0)</f>
        <v>5.9908999999999999</v>
      </c>
      <c r="G29" s="16">
        <f t="shared" si="0"/>
        <v>24.778400000000001</v>
      </c>
      <c r="H29" s="27">
        <f>RA!J33</f>
        <v>19.4703811916423</v>
      </c>
      <c r="I29" s="20">
        <f>VLOOKUP(B29,RMS!B:D,3,FALSE)</f>
        <v>30.769300000000001</v>
      </c>
      <c r="J29" s="21">
        <f>VLOOKUP(B29,RMS!B:E,4,FALSE)</f>
        <v>24.778400000000001</v>
      </c>
      <c r="K29" s="22">
        <f t="shared" si="1"/>
        <v>0</v>
      </c>
      <c r="L29" s="22">
        <f t="shared" si="2"/>
        <v>0</v>
      </c>
    </row>
    <row r="30" spans="1:12">
      <c r="A30" s="59"/>
      <c r="B30" s="12">
        <v>41</v>
      </c>
      <c r="C30" s="56" t="s">
        <v>36</v>
      </c>
      <c r="D30" s="56"/>
      <c r="E30" s="15">
        <f>VLOOKUP(C30,RA!B34:D65,3,0)</f>
        <v>0</v>
      </c>
      <c r="F30" s="25">
        <f>VLOOKUP(C30,RA!B34:I69,8,0)</f>
        <v>0</v>
      </c>
      <c r="G30" s="16">
        <f t="shared" si="0"/>
        <v>0</v>
      </c>
      <c r="H30" s="27">
        <f>RA!J34</f>
        <v>0</v>
      </c>
      <c r="I30" s="20">
        <v>0</v>
      </c>
      <c r="J30" s="21">
        <v>0</v>
      </c>
      <c r="K30" s="22">
        <f t="shared" si="1"/>
        <v>0</v>
      </c>
      <c r="L30" s="22">
        <f t="shared" si="2"/>
        <v>0</v>
      </c>
    </row>
    <row r="31" spans="1:12">
      <c r="A31" s="59"/>
      <c r="B31" s="12">
        <v>42</v>
      </c>
      <c r="C31" s="56" t="s">
        <v>32</v>
      </c>
      <c r="D31" s="56"/>
      <c r="E31" s="15">
        <f>VLOOKUP(C31,RA!B34:D66,3,0)</f>
        <v>74047.963499999998</v>
      </c>
      <c r="F31" s="25">
        <f>VLOOKUP(C31,RA!B35:I70,8,0)</f>
        <v>9169.2695000000003</v>
      </c>
      <c r="G31" s="16">
        <f t="shared" si="0"/>
        <v>64878.693999999996</v>
      </c>
      <c r="H31" s="27">
        <f>RA!J35</f>
        <v>12.3828786999659</v>
      </c>
      <c r="I31" s="20">
        <f>VLOOKUP(B31,RMS!B:D,3,FALSE)</f>
        <v>74047.963399999993</v>
      </c>
      <c r="J31" s="21">
        <f>VLOOKUP(B31,RMS!B:E,4,FALSE)</f>
        <v>64878.697699999997</v>
      </c>
      <c r="K31" s="22">
        <f t="shared" si="1"/>
        <v>1.0000000474974513E-4</v>
      </c>
      <c r="L31" s="22">
        <f t="shared" si="2"/>
        <v>-3.7000000011175871E-3</v>
      </c>
    </row>
    <row r="32" spans="1:12">
      <c r="A32" s="59"/>
      <c r="B32" s="12">
        <v>71</v>
      </c>
      <c r="C32" s="56" t="s">
        <v>37</v>
      </c>
      <c r="D32" s="56"/>
      <c r="E32" s="15">
        <f>VLOOKUP(C32,RA!B36:D67,3,0)</f>
        <v>0</v>
      </c>
      <c r="F32" s="25">
        <f>VLOOKUP(C32,RA!B36:I71,8,0)</f>
        <v>0</v>
      </c>
      <c r="G32" s="16">
        <f t="shared" si="0"/>
        <v>0</v>
      </c>
      <c r="H32" s="27">
        <f>RA!J36</f>
        <v>0</v>
      </c>
      <c r="I32" s="20">
        <v>0</v>
      </c>
      <c r="J32" s="21">
        <v>0</v>
      </c>
      <c r="K32" s="22">
        <f t="shared" si="1"/>
        <v>0</v>
      </c>
      <c r="L32" s="22">
        <f t="shared" si="2"/>
        <v>0</v>
      </c>
    </row>
    <row r="33" spans="1:12">
      <c r="A33" s="59"/>
      <c r="B33" s="12">
        <v>72</v>
      </c>
      <c r="C33" s="56" t="s">
        <v>38</v>
      </c>
      <c r="D33" s="56"/>
      <c r="E33" s="15">
        <f>VLOOKUP(C33,RA!B37:D68,3,0)</f>
        <v>0</v>
      </c>
      <c r="F33" s="25">
        <f>VLOOKUP(C33,RA!B37:I72,8,0)</f>
        <v>0</v>
      </c>
      <c r="G33" s="16">
        <f t="shared" si="0"/>
        <v>0</v>
      </c>
      <c r="H33" s="27">
        <f>RA!J37</f>
        <v>0</v>
      </c>
      <c r="I33" s="20">
        <v>0</v>
      </c>
      <c r="J33" s="21">
        <v>0</v>
      </c>
      <c r="K33" s="22">
        <f t="shared" si="1"/>
        <v>0</v>
      </c>
      <c r="L33" s="22">
        <f t="shared" si="2"/>
        <v>0</v>
      </c>
    </row>
    <row r="34" spans="1:12">
      <c r="A34" s="59"/>
      <c r="B34" s="12">
        <v>73</v>
      </c>
      <c r="C34" s="56" t="s">
        <v>39</v>
      </c>
      <c r="D34" s="56"/>
      <c r="E34" s="15">
        <f>VLOOKUP(C34,RA!B38:D69,3,0)</f>
        <v>0</v>
      </c>
      <c r="F34" s="25">
        <f>VLOOKUP(C34,RA!B38:I73,8,0)</f>
        <v>0</v>
      </c>
      <c r="G34" s="16">
        <f t="shared" si="0"/>
        <v>0</v>
      </c>
      <c r="H34" s="27">
        <f>RA!J38</f>
        <v>0</v>
      </c>
      <c r="I34" s="20">
        <v>0</v>
      </c>
      <c r="J34" s="21">
        <v>0</v>
      </c>
      <c r="K34" s="22">
        <f t="shared" si="1"/>
        <v>0</v>
      </c>
      <c r="L34" s="22">
        <f t="shared" si="2"/>
        <v>0</v>
      </c>
    </row>
    <row r="35" spans="1:12">
      <c r="A35" s="59"/>
      <c r="B35" s="12">
        <v>75</v>
      </c>
      <c r="C35" s="56" t="s">
        <v>33</v>
      </c>
      <c r="D35" s="56"/>
      <c r="E35" s="15">
        <f>VLOOKUP(C35,RA!B8:D70,3,0)</f>
        <v>149944.01620000001</v>
      </c>
      <c r="F35" s="25">
        <f>VLOOKUP(C35,RA!B8:I74,8,0)</f>
        <v>7228.3002999999999</v>
      </c>
      <c r="G35" s="16">
        <f t="shared" si="0"/>
        <v>142715.71590000001</v>
      </c>
      <c r="H35" s="27">
        <f>RA!J39</f>
        <v>4.8206660613643102</v>
      </c>
      <c r="I35" s="20">
        <f>VLOOKUP(B35,RMS!B:D,3,FALSE)</f>
        <v>149944.01709401701</v>
      </c>
      <c r="J35" s="21">
        <f>VLOOKUP(B35,RMS!B:E,4,FALSE)</f>
        <v>142715.717948718</v>
      </c>
      <c r="K35" s="22">
        <f t="shared" si="1"/>
        <v>-8.9401699369773269E-4</v>
      </c>
      <c r="L35" s="22">
        <f t="shared" si="2"/>
        <v>-2.0487179863266647E-3</v>
      </c>
    </row>
    <row r="36" spans="1:12">
      <c r="A36" s="59"/>
      <c r="B36" s="12">
        <v>76</v>
      </c>
      <c r="C36" s="56" t="s">
        <v>34</v>
      </c>
      <c r="D36" s="56"/>
      <c r="E36" s="15">
        <f>VLOOKUP(C36,RA!B8:D71,3,0)</f>
        <v>266359.75349999999</v>
      </c>
      <c r="F36" s="25">
        <f>VLOOKUP(C36,RA!B8:I75,8,0)</f>
        <v>17554.4751</v>
      </c>
      <c r="G36" s="16">
        <f t="shared" si="0"/>
        <v>248805.27839999998</v>
      </c>
      <c r="H36" s="27">
        <f>RA!J40</f>
        <v>6.5905133449524698</v>
      </c>
      <c r="I36" s="20">
        <f>VLOOKUP(B36,RMS!B:D,3,FALSE)</f>
        <v>266359.74798974401</v>
      </c>
      <c r="J36" s="21">
        <f>VLOOKUP(B36,RMS!B:E,4,FALSE)</f>
        <v>248805.279711966</v>
      </c>
      <c r="K36" s="22">
        <f t="shared" si="1"/>
        <v>5.5102559854276478E-3</v>
      </c>
      <c r="L36" s="22">
        <f t="shared" si="2"/>
        <v>-1.3119660143274814E-3</v>
      </c>
    </row>
    <row r="37" spans="1:12">
      <c r="A37" s="59"/>
      <c r="B37" s="12">
        <v>77</v>
      </c>
      <c r="C37" s="56" t="s">
        <v>40</v>
      </c>
      <c r="D37" s="56"/>
      <c r="E37" s="15">
        <f>VLOOKUP(C37,RA!B9:D72,3,0)</f>
        <v>0</v>
      </c>
      <c r="F37" s="25">
        <f>VLOOKUP(C37,RA!B9:I76,8,0)</f>
        <v>0</v>
      </c>
      <c r="G37" s="16">
        <f t="shared" si="0"/>
        <v>0</v>
      </c>
      <c r="H37" s="27">
        <f>RA!J41</f>
        <v>0</v>
      </c>
      <c r="I37" s="20">
        <v>0</v>
      </c>
      <c r="J37" s="21">
        <v>0</v>
      </c>
      <c r="K37" s="22">
        <f t="shared" si="1"/>
        <v>0</v>
      </c>
      <c r="L37" s="22">
        <f t="shared" si="2"/>
        <v>0</v>
      </c>
    </row>
    <row r="38" spans="1:12">
      <c r="A38" s="59"/>
      <c r="B38" s="12">
        <v>78</v>
      </c>
      <c r="C38" s="56" t="s">
        <v>41</v>
      </c>
      <c r="D38" s="56"/>
      <c r="E38" s="15">
        <f>VLOOKUP(C38,RA!B10:D73,3,0)</f>
        <v>0</v>
      </c>
      <c r="F38" s="25">
        <f>VLOOKUP(C38,RA!B10:I77,8,0)</f>
        <v>0</v>
      </c>
      <c r="G38" s="16">
        <f t="shared" si="0"/>
        <v>0</v>
      </c>
      <c r="H38" s="27">
        <f>RA!J42</f>
        <v>0</v>
      </c>
      <c r="I38" s="20">
        <v>0</v>
      </c>
      <c r="J38" s="21">
        <v>0</v>
      </c>
      <c r="K38" s="22">
        <f t="shared" si="1"/>
        <v>0</v>
      </c>
      <c r="L38" s="22">
        <f t="shared" si="2"/>
        <v>0</v>
      </c>
    </row>
    <row r="39" spans="1:12">
      <c r="A39" s="59"/>
      <c r="B39" s="12">
        <v>99</v>
      </c>
      <c r="C39" s="56" t="s">
        <v>35</v>
      </c>
      <c r="D39" s="56"/>
      <c r="E39" s="15">
        <f>VLOOKUP(C39,RA!B8:D74,3,0)</f>
        <v>25895.926899999999</v>
      </c>
      <c r="F39" s="25">
        <f>VLOOKUP(C39,RA!B8:I78,8,0)</f>
        <v>4093.6957000000002</v>
      </c>
      <c r="G39" s="16">
        <f t="shared" si="0"/>
        <v>21802.231199999998</v>
      </c>
      <c r="H39" s="27">
        <f>RA!J43</f>
        <v>15.808260950875599</v>
      </c>
      <c r="I39" s="20">
        <f>VLOOKUP(B39,RMS!B:D,3,FALSE)</f>
        <v>25895.926783147999</v>
      </c>
      <c r="J39" s="21">
        <f>VLOOKUP(B39,RMS!B:E,4,FALSE)</f>
        <v>21802.232055063901</v>
      </c>
      <c r="K39" s="22">
        <f t="shared" si="1"/>
        <v>1.1685199933708645E-4</v>
      </c>
      <c r="L39" s="22">
        <f t="shared" si="2"/>
        <v>-8.5506390314549208E-4</v>
      </c>
    </row>
  </sheetData>
  <mergeCells count="39">
    <mergeCell ref="C39:D39"/>
    <mergeCell ref="C10:D10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:D2"/>
    <mergeCell ref="C4:D4"/>
    <mergeCell ref="C5:D5"/>
    <mergeCell ref="C6:D6"/>
    <mergeCell ref="C7:D7"/>
    <mergeCell ref="A3:D3"/>
    <mergeCell ref="A4:A3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29:D29"/>
    <mergeCell ref="C27:D27"/>
    <mergeCell ref="C28:D28"/>
    <mergeCell ref="C23:D23"/>
    <mergeCell ref="C24:D24"/>
    <mergeCell ref="C25:D25"/>
    <mergeCell ref="C26:D26"/>
  </mergeCells>
  <phoneticPr fontId="23" type="noConversion"/>
  <pageMargins left="0.75" right="0.75" top="1" bottom="1" header="0.5" footer="0.5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3"/>
  <sheetViews>
    <sheetView workbookViewId="0">
      <selection sqref="A1:XFD1048576"/>
    </sheetView>
  </sheetViews>
  <sheetFormatPr defaultRowHeight="11.25"/>
  <cols>
    <col min="1" max="1" width="7.75" style="34" customWidth="1"/>
    <col min="2" max="3" width="9" style="34"/>
    <col min="4" max="5" width="11.5" style="34" bestFit="1" customWidth="1"/>
    <col min="6" max="7" width="12.25" style="34" bestFit="1" customWidth="1"/>
    <col min="8" max="8" width="9" style="34"/>
    <col min="9" max="9" width="12.25" style="34" bestFit="1" customWidth="1"/>
    <col min="10" max="10" width="9" style="34"/>
    <col min="11" max="11" width="12.25" style="34" bestFit="1" customWidth="1"/>
    <col min="12" max="12" width="10.5" style="34" bestFit="1" customWidth="1"/>
    <col min="13" max="13" width="12.25" style="34" bestFit="1" customWidth="1"/>
    <col min="14" max="15" width="13.875" style="34" bestFit="1" customWidth="1"/>
    <col min="16" max="17" width="9.25" style="34" bestFit="1" customWidth="1"/>
    <col min="18" max="18" width="10.5" style="34" bestFit="1" customWidth="1"/>
    <col min="19" max="20" width="9" style="34"/>
    <col min="21" max="21" width="10.5" style="34" bestFit="1" customWidth="1"/>
    <col min="22" max="22" width="36" style="34" bestFit="1" customWidth="1"/>
    <col min="23" max="16384" width="9" style="34"/>
  </cols>
  <sheetData>
    <row r="1" spans="1:23" ht="12.75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35" t="s">
        <v>47</v>
      </c>
      <c r="W1" s="64"/>
    </row>
    <row r="2" spans="1:23" ht="12.75">
      <c r="A2" s="62"/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35"/>
      <c r="W2" s="64"/>
    </row>
    <row r="3" spans="1:23" ht="23.25" thickBot="1">
      <c r="A3" s="62"/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36" t="s">
        <v>48</v>
      </c>
      <c r="W3" s="64"/>
    </row>
    <row r="4" spans="1:23" ht="12.75" thickTop="1" thickBot="1">
      <c r="A4" s="63"/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W4" s="64"/>
    </row>
    <row r="5" spans="1:23" ht="12.75" thickTop="1" thickBot="1">
      <c r="A5" s="37"/>
      <c r="B5" s="38"/>
      <c r="C5" s="39"/>
      <c r="D5" s="40" t="s">
        <v>0</v>
      </c>
      <c r="E5" s="40" t="s">
        <v>60</v>
      </c>
      <c r="F5" s="40" t="s">
        <v>61</v>
      </c>
      <c r="G5" s="40" t="s">
        <v>49</v>
      </c>
      <c r="H5" s="40" t="s">
        <v>50</v>
      </c>
      <c r="I5" s="40" t="s">
        <v>1</v>
      </c>
      <c r="J5" s="40" t="s">
        <v>2</v>
      </c>
      <c r="K5" s="40" t="s">
        <v>51</v>
      </c>
      <c r="L5" s="40" t="s">
        <v>52</v>
      </c>
      <c r="M5" s="40" t="s">
        <v>53</v>
      </c>
      <c r="N5" s="40" t="s">
        <v>54</v>
      </c>
      <c r="O5" s="40" t="s">
        <v>55</v>
      </c>
      <c r="P5" s="40" t="s">
        <v>62</v>
      </c>
      <c r="Q5" s="40" t="s">
        <v>63</v>
      </c>
      <c r="R5" s="40" t="s">
        <v>56</v>
      </c>
      <c r="S5" s="40" t="s">
        <v>57</v>
      </c>
      <c r="T5" s="40" t="s">
        <v>58</v>
      </c>
      <c r="U5" s="41" t="s">
        <v>59</v>
      </c>
    </row>
    <row r="6" spans="1:23" ht="12" thickBot="1">
      <c r="A6" s="42" t="s">
        <v>3</v>
      </c>
      <c r="B6" s="65" t="s">
        <v>4</v>
      </c>
      <c r="C6" s="66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3"/>
    </row>
    <row r="7" spans="1:23" ht="12" thickBot="1">
      <c r="A7" s="67" t="s">
        <v>5</v>
      </c>
      <c r="B7" s="68"/>
      <c r="C7" s="69"/>
      <c r="D7" s="44">
        <v>12168802.296</v>
      </c>
      <c r="E7" s="44">
        <v>15983565</v>
      </c>
      <c r="F7" s="45">
        <v>76.133217439288401</v>
      </c>
      <c r="G7" s="44">
        <v>9771479.8039999995</v>
      </c>
      <c r="H7" s="45">
        <v>24.533873477573401</v>
      </c>
      <c r="I7" s="44">
        <v>1518056.4006000001</v>
      </c>
      <c r="J7" s="45">
        <v>12.4749861463276</v>
      </c>
      <c r="K7" s="44">
        <v>1367568.1872</v>
      </c>
      <c r="L7" s="45">
        <v>13.9955074833208</v>
      </c>
      <c r="M7" s="45">
        <v>0.110040738596087</v>
      </c>
      <c r="N7" s="44">
        <v>241360608.36289999</v>
      </c>
      <c r="O7" s="44">
        <v>2386363740.0309</v>
      </c>
      <c r="P7" s="44">
        <v>752878</v>
      </c>
      <c r="Q7" s="44">
        <v>763791</v>
      </c>
      <c r="R7" s="45">
        <v>-1.4287940025478201</v>
      </c>
      <c r="S7" s="44">
        <v>16.163046730014699</v>
      </c>
      <c r="T7" s="44">
        <v>17.094338895064201</v>
      </c>
      <c r="U7" s="46">
        <v>-5.7618602520039603</v>
      </c>
    </row>
    <row r="8" spans="1:23" ht="12" thickBot="1">
      <c r="A8" s="70">
        <v>41744</v>
      </c>
      <c r="B8" s="60" t="s">
        <v>6</v>
      </c>
      <c r="C8" s="61"/>
      <c r="D8" s="47">
        <v>468124.75929999998</v>
      </c>
      <c r="E8" s="47">
        <v>545854</v>
      </c>
      <c r="F8" s="48">
        <v>85.760067582174003</v>
      </c>
      <c r="G8" s="47">
        <v>334093.55160000001</v>
      </c>
      <c r="H8" s="48">
        <v>40.117867303368797</v>
      </c>
      <c r="I8" s="47">
        <v>101827.5389</v>
      </c>
      <c r="J8" s="48">
        <v>21.752222431529901</v>
      </c>
      <c r="K8" s="47">
        <v>72490.5576</v>
      </c>
      <c r="L8" s="48">
        <v>21.6976823565846</v>
      </c>
      <c r="M8" s="48">
        <v>0.40470072615360903</v>
      </c>
      <c r="N8" s="47">
        <v>7912683.7421000004</v>
      </c>
      <c r="O8" s="47">
        <v>96896313.570600003</v>
      </c>
      <c r="P8" s="47">
        <v>21516</v>
      </c>
      <c r="Q8" s="47">
        <v>22367</v>
      </c>
      <c r="R8" s="48">
        <v>-3.8047122993696099</v>
      </c>
      <c r="S8" s="47">
        <v>21.757053323108401</v>
      </c>
      <c r="T8" s="47">
        <v>20.5031741315331</v>
      </c>
      <c r="U8" s="49">
        <v>5.7630928828195902</v>
      </c>
    </row>
    <row r="9" spans="1:23" ht="12" thickBot="1">
      <c r="A9" s="71"/>
      <c r="B9" s="60" t="s">
        <v>7</v>
      </c>
      <c r="C9" s="61"/>
      <c r="D9" s="47">
        <v>60468.517999999996</v>
      </c>
      <c r="E9" s="47">
        <v>69334</v>
      </c>
      <c r="F9" s="48">
        <v>87.213370063749394</v>
      </c>
      <c r="G9" s="47">
        <v>59989.087599999999</v>
      </c>
      <c r="H9" s="48">
        <v>0.79919601911062599</v>
      </c>
      <c r="I9" s="47">
        <v>13936.221600000001</v>
      </c>
      <c r="J9" s="48">
        <v>23.047069881884699</v>
      </c>
      <c r="K9" s="47">
        <v>9613.3870000000006</v>
      </c>
      <c r="L9" s="48">
        <v>16.025226227978202</v>
      </c>
      <c r="M9" s="48">
        <v>0.449668217871599</v>
      </c>
      <c r="N9" s="47">
        <v>1475526.0345999999</v>
      </c>
      <c r="O9" s="47">
        <v>16336918.707</v>
      </c>
      <c r="P9" s="47">
        <v>3678</v>
      </c>
      <c r="Q9" s="47">
        <v>3857</v>
      </c>
      <c r="R9" s="48">
        <v>-4.6409126263935701</v>
      </c>
      <c r="S9" s="47">
        <v>16.440597607395301</v>
      </c>
      <c r="T9" s="47">
        <v>16.516494399792599</v>
      </c>
      <c r="U9" s="49">
        <v>-0.46164254006877598</v>
      </c>
    </row>
    <row r="10" spans="1:23" ht="12" thickBot="1">
      <c r="A10" s="71"/>
      <c r="B10" s="60" t="s">
        <v>8</v>
      </c>
      <c r="C10" s="61"/>
      <c r="D10" s="47">
        <v>104655.56110000001</v>
      </c>
      <c r="E10" s="47">
        <v>119313</v>
      </c>
      <c r="F10" s="48">
        <v>87.715136741176593</v>
      </c>
      <c r="G10" s="47">
        <v>67804.702600000004</v>
      </c>
      <c r="H10" s="48">
        <v>54.348529065003298</v>
      </c>
      <c r="I10" s="47">
        <v>27614.744699999999</v>
      </c>
      <c r="J10" s="48">
        <v>26.386313741716702</v>
      </c>
      <c r="K10" s="47">
        <v>18101.501700000001</v>
      </c>
      <c r="L10" s="48">
        <v>26.696528420434401</v>
      </c>
      <c r="M10" s="48">
        <v>0.52554993268873396</v>
      </c>
      <c r="N10" s="47">
        <v>2091971.8052999999</v>
      </c>
      <c r="O10" s="47">
        <v>23060126.170600001</v>
      </c>
      <c r="P10" s="47">
        <v>72870</v>
      </c>
      <c r="Q10" s="47">
        <v>73742</v>
      </c>
      <c r="R10" s="48">
        <v>-1.1825011526674001</v>
      </c>
      <c r="S10" s="47">
        <v>1.4361954315904999</v>
      </c>
      <c r="T10" s="47">
        <v>1.3345149548425601</v>
      </c>
      <c r="U10" s="49">
        <v>7.0798496159633899</v>
      </c>
    </row>
    <row r="11" spans="1:23" ht="12" thickBot="1">
      <c r="A11" s="71"/>
      <c r="B11" s="60" t="s">
        <v>9</v>
      </c>
      <c r="C11" s="61"/>
      <c r="D11" s="47">
        <v>46197.588100000001</v>
      </c>
      <c r="E11" s="47">
        <v>48269</v>
      </c>
      <c r="F11" s="48">
        <v>95.708608216453598</v>
      </c>
      <c r="G11" s="47">
        <v>28854.832399999999</v>
      </c>
      <c r="H11" s="48">
        <v>60.103470571535901</v>
      </c>
      <c r="I11" s="47">
        <v>9001.4233999999997</v>
      </c>
      <c r="J11" s="48">
        <v>19.484617639594902</v>
      </c>
      <c r="K11" s="47">
        <v>6282.8110999999999</v>
      </c>
      <c r="L11" s="48">
        <v>21.773861004994099</v>
      </c>
      <c r="M11" s="48">
        <v>0.432706356554314</v>
      </c>
      <c r="N11" s="47">
        <v>707242.9179</v>
      </c>
      <c r="O11" s="47">
        <v>9946136.3659000006</v>
      </c>
      <c r="P11" s="47">
        <v>2397</v>
      </c>
      <c r="Q11" s="47">
        <v>2532</v>
      </c>
      <c r="R11" s="48">
        <v>-5.3317535545023702</v>
      </c>
      <c r="S11" s="47">
        <v>19.273086399666301</v>
      </c>
      <c r="T11" s="47">
        <v>18.855195774091602</v>
      </c>
      <c r="U11" s="49">
        <v>2.1682600124796898</v>
      </c>
    </row>
    <row r="12" spans="1:23" ht="12" thickBot="1">
      <c r="A12" s="71"/>
      <c r="B12" s="60" t="s">
        <v>10</v>
      </c>
      <c r="C12" s="61"/>
      <c r="D12" s="47">
        <v>101718.03750000001</v>
      </c>
      <c r="E12" s="47">
        <v>134814</v>
      </c>
      <c r="F12" s="48">
        <v>75.450648671503004</v>
      </c>
      <c r="G12" s="47">
        <v>83990.2601</v>
      </c>
      <c r="H12" s="48">
        <v>21.106944280078501</v>
      </c>
      <c r="I12" s="47">
        <v>24626.389500000001</v>
      </c>
      <c r="J12" s="48">
        <v>24.2104449763888</v>
      </c>
      <c r="K12" s="47">
        <v>12300.464599999999</v>
      </c>
      <c r="L12" s="48">
        <v>14.6451083558437</v>
      </c>
      <c r="M12" s="48">
        <v>1.00206986490575</v>
      </c>
      <c r="N12" s="47">
        <v>1876079.6843999999</v>
      </c>
      <c r="O12" s="47">
        <v>26974367.455499999</v>
      </c>
      <c r="P12" s="47">
        <v>1037</v>
      </c>
      <c r="Q12" s="47">
        <v>996</v>
      </c>
      <c r="R12" s="48">
        <v>4.1164658634538203</v>
      </c>
      <c r="S12" s="47">
        <v>98.088753616200606</v>
      </c>
      <c r="T12" s="47">
        <v>102.463397891566</v>
      </c>
      <c r="U12" s="49">
        <v>-4.4598836401599202</v>
      </c>
    </row>
    <row r="13" spans="1:23" ht="12" thickBot="1">
      <c r="A13" s="71"/>
      <c r="B13" s="60" t="s">
        <v>11</v>
      </c>
      <c r="C13" s="61"/>
      <c r="D13" s="47">
        <v>239331.48939999999</v>
      </c>
      <c r="E13" s="47">
        <v>256229</v>
      </c>
      <c r="F13" s="48">
        <v>93.405309078987898</v>
      </c>
      <c r="G13" s="47">
        <v>160262.2591</v>
      </c>
      <c r="H13" s="48">
        <v>49.337399050803697</v>
      </c>
      <c r="I13" s="47">
        <v>65756.106799999994</v>
      </c>
      <c r="J13" s="48">
        <v>27.474908113783702</v>
      </c>
      <c r="K13" s="47">
        <v>44633.596100000002</v>
      </c>
      <c r="L13" s="48">
        <v>27.850347518282302</v>
      </c>
      <c r="M13" s="48">
        <v>0.47324241256912702</v>
      </c>
      <c r="N13" s="47">
        <v>3955061.9654000001</v>
      </c>
      <c r="O13" s="47">
        <v>47691368.820299998</v>
      </c>
      <c r="P13" s="47">
        <v>10382</v>
      </c>
      <c r="Q13" s="47">
        <v>9861</v>
      </c>
      <c r="R13" s="48">
        <v>5.2834398134063498</v>
      </c>
      <c r="S13" s="47">
        <v>23.052541841648999</v>
      </c>
      <c r="T13" s="47">
        <v>23.1755107088531</v>
      </c>
      <c r="U13" s="49">
        <v>-0.53342866937945699</v>
      </c>
    </row>
    <row r="14" spans="1:23" ht="12" thickBot="1">
      <c r="A14" s="71"/>
      <c r="B14" s="60" t="s">
        <v>12</v>
      </c>
      <c r="C14" s="61"/>
      <c r="D14" s="47">
        <v>104913.72070000001</v>
      </c>
      <c r="E14" s="47">
        <v>122538</v>
      </c>
      <c r="F14" s="48">
        <v>85.617294798348297</v>
      </c>
      <c r="G14" s="47">
        <v>85181.969500000007</v>
      </c>
      <c r="H14" s="48">
        <v>23.164234539094601</v>
      </c>
      <c r="I14" s="47">
        <v>22419.477800000001</v>
      </c>
      <c r="J14" s="48">
        <v>21.3694430532193</v>
      </c>
      <c r="K14" s="47">
        <v>16789.442299999999</v>
      </c>
      <c r="L14" s="48">
        <v>19.710089351714299</v>
      </c>
      <c r="M14" s="48">
        <v>0.33533189485394599</v>
      </c>
      <c r="N14" s="47">
        <v>2059818.8436</v>
      </c>
      <c r="O14" s="47">
        <v>20696231.9498</v>
      </c>
      <c r="P14" s="47">
        <v>1731</v>
      </c>
      <c r="Q14" s="47">
        <v>1630</v>
      </c>
      <c r="R14" s="48">
        <v>6.1963190184049202</v>
      </c>
      <c r="S14" s="47">
        <v>60.608735239745798</v>
      </c>
      <c r="T14" s="47">
        <v>63.6686764417178</v>
      </c>
      <c r="U14" s="49">
        <v>-5.0486801776476202</v>
      </c>
    </row>
    <row r="15" spans="1:23" ht="12" thickBot="1">
      <c r="A15" s="71"/>
      <c r="B15" s="60" t="s">
        <v>13</v>
      </c>
      <c r="C15" s="61"/>
      <c r="D15" s="47">
        <v>112995.5331</v>
      </c>
      <c r="E15" s="47">
        <v>103774</v>
      </c>
      <c r="F15" s="48">
        <v>108.88616907895999</v>
      </c>
      <c r="G15" s="47">
        <v>72440.339600000007</v>
      </c>
      <c r="H15" s="48">
        <v>55.984267500590299</v>
      </c>
      <c r="I15" s="47">
        <v>22497.6463</v>
      </c>
      <c r="J15" s="48">
        <v>19.910208556731</v>
      </c>
      <c r="K15" s="47">
        <v>18787.033500000001</v>
      </c>
      <c r="L15" s="48">
        <v>25.934491201639801</v>
      </c>
      <c r="M15" s="48">
        <v>0.197509244873599</v>
      </c>
      <c r="N15" s="47">
        <v>1893646.2668000001</v>
      </c>
      <c r="O15" s="47">
        <v>15535947.4648</v>
      </c>
      <c r="P15" s="47">
        <v>4300</v>
      </c>
      <c r="Q15" s="47">
        <v>3968</v>
      </c>
      <c r="R15" s="48">
        <v>8.3669354838709804</v>
      </c>
      <c r="S15" s="47">
        <v>26.2780309534884</v>
      </c>
      <c r="T15" s="47">
        <v>27.366490020161301</v>
      </c>
      <c r="U15" s="49">
        <v>-4.1420876191198204</v>
      </c>
    </row>
    <row r="16" spans="1:23" ht="12" thickBot="1">
      <c r="A16" s="71"/>
      <c r="B16" s="60" t="s">
        <v>14</v>
      </c>
      <c r="C16" s="61"/>
      <c r="D16" s="47">
        <v>602046.14289999998</v>
      </c>
      <c r="E16" s="47">
        <v>737598</v>
      </c>
      <c r="F16" s="48">
        <v>81.622529196120396</v>
      </c>
      <c r="G16" s="47">
        <v>474386.48979999998</v>
      </c>
      <c r="H16" s="48">
        <v>26.910474021682401</v>
      </c>
      <c r="I16" s="47">
        <v>44355.494899999998</v>
      </c>
      <c r="J16" s="48">
        <v>7.3674576979006501</v>
      </c>
      <c r="K16" s="47">
        <v>27853.1351</v>
      </c>
      <c r="L16" s="48">
        <v>5.8714014203361504</v>
      </c>
      <c r="M16" s="48">
        <v>0.59247764177182305</v>
      </c>
      <c r="N16" s="47">
        <v>13585060.942399999</v>
      </c>
      <c r="O16" s="47">
        <v>118235755.99950001</v>
      </c>
      <c r="P16" s="47">
        <v>39189</v>
      </c>
      <c r="Q16" s="47">
        <v>37793</v>
      </c>
      <c r="R16" s="48">
        <v>3.6938057312200701</v>
      </c>
      <c r="S16" s="47">
        <v>15.3626309142872</v>
      </c>
      <c r="T16" s="47">
        <v>15.7033860847247</v>
      </c>
      <c r="U16" s="49">
        <v>-2.2180782207076799</v>
      </c>
    </row>
    <row r="17" spans="1:21" ht="12" thickBot="1">
      <c r="A17" s="71"/>
      <c r="B17" s="60" t="s">
        <v>15</v>
      </c>
      <c r="C17" s="61"/>
      <c r="D17" s="47">
        <v>412073.21179999999</v>
      </c>
      <c r="E17" s="47">
        <v>594682</v>
      </c>
      <c r="F17" s="48">
        <v>69.293035908267001</v>
      </c>
      <c r="G17" s="47">
        <v>611473.53200000001</v>
      </c>
      <c r="H17" s="48">
        <v>-32.609803984123999</v>
      </c>
      <c r="I17" s="47">
        <v>58336.324000000001</v>
      </c>
      <c r="J17" s="48">
        <v>14.156786301438499</v>
      </c>
      <c r="K17" s="47">
        <v>4035.0752000000002</v>
      </c>
      <c r="L17" s="48">
        <v>0.65989368121987702</v>
      </c>
      <c r="M17" s="48">
        <v>13.457307759716601</v>
      </c>
      <c r="N17" s="47">
        <v>12165428.280999999</v>
      </c>
      <c r="O17" s="47">
        <v>136479288.50170001</v>
      </c>
      <c r="P17" s="47">
        <v>10668</v>
      </c>
      <c r="Q17" s="47">
        <v>10729</v>
      </c>
      <c r="R17" s="48">
        <v>-0.56855252120421296</v>
      </c>
      <c r="S17" s="47">
        <v>38.627035226846701</v>
      </c>
      <c r="T17" s="47">
        <v>88.2844834187716</v>
      </c>
      <c r="U17" s="49">
        <v>-128.55619878745401</v>
      </c>
    </row>
    <row r="18" spans="1:21" ht="12" thickBot="1">
      <c r="A18" s="71"/>
      <c r="B18" s="60" t="s">
        <v>16</v>
      </c>
      <c r="C18" s="61"/>
      <c r="D18" s="47">
        <v>1245923.0308000001</v>
      </c>
      <c r="E18" s="47">
        <v>1269936</v>
      </c>
      <c r="F18" s="48">
        <v>98.109119735167795</v>
      </c>
      <c r="G18" s="47">
        <v>833435.89240000001</v>
      </c>
      <c r="H18" s="48">
        <v>49.492365539019801</v>
      </c>
      <c r="I18" s="47">
        <v>162592.75510000001</v>
      </c>
      <c r="J18" s="48">
        <v>13.049983913982199</v>
      </c>
      <c r="K18" s="47">
        <v>133531.73000000001</v>
      </c>
      <c r="L18" s="48">
        <v>16.0218357785715</v>
      </c>
      <c r="M18" s="48">
        <v>0.21763385451532799</v>
      </c>
      <c r="N18" s="47">
        <v>27207655.890700001</v>
      </c>
      <c r="O18" s="47">
        <v>329117130.20520002</v>
      </c>
      <c r="P18" s="47">
        <v>64707</v>
      </c>
      <c r="Q18" s="47">
        <v>66867</v>
      </c>
      <c r="R18" s="48">
        <v>-3.2302929696262699</v>
      </c>
      <c r="S18" s="47">
        <v>19.254841528737199</v>
      </c>
      <c r="T18" s="47">
        <v>18.901255134819898</v>
      </c>
      <c r="U18" s="49">
        <v>1.8363505790979799</v>
      </c>
    </row>
    <row r="19" spans="1:21" ht="12" thickBot="1">
      <c r="A19" s="71"/>
      <c r="B19" s="60" t="s">
        <v>17</v>
      </c>
      <c r="C19" s="61"/>
      <c r="D19" s="47">
        <v>429008.49859999999</v>
      </c>
      <c r="E19" s="47">
        <v>543754</v>
      </c>
      <c r="F19" s="48">
        <v>78.897534289402898</v>
      </c>
      <c r="G19" s="47">
        <v>337172.43660000002</v>
      </c>
      <c r="H19" s="48">
        <v>27.2371202480434</v>
      </c>
      <c r="I19" s="47">
        <v>56693.801800000001</v>
      </c>
      <c r="J19" s="48">
        <v>13.215076620862099</v>
      </c>
      <c r="K19" s="47">
        <v>44695.184600000001</v>
      </c>
      <c r="L19" s="48">
        <v>13.255883265755701</v>
      </c>
      <c r="M19" s="48">
        <v>0.26845436051739702</v>
      </c>
      <c r="N19" s="47">
        <v>9848128.8636000007</v>
      </c>
      <c r="O19" s="47">
        <v>101325741.82879999</v>
      </c>
      <c r="P19" s="47">
        <v>9064</v>
      </c>
      <c r="Q19" s="47">
        <v>9433</v>
      </c>
      <c r="R19" s="48">
        <v>-3.9117990034983601</v>
      </c>
      <c r="S19" s="47">
        <v>47.331034708737903</v>
      </c>
      <c r="T19" s="47">
        <v>44.184847323226997</v>
      </c>
      <c r="U19" s="49">
        <v>6.6471975625964097</v>
      </c>
    </row>
    <row r="20" spans="1:21" ht="12" thickBot="1">
      <c r="A20" s="71"/>
      <c r="B20" s="60" t="s">
        <v>18</v>
      </c>
      <c r="C20" s="61"/>
      <c r="D20" s="47">
        <v>718917.50170000002</v>
      </c>
      <c r="E20" s="47">
        <v>903899</v>
      </c>
      <c r="F20" s="48">
        <v>79.535158430311398</v>
      </c>
      <c r="G20" s="47">
        <v>574175.84380000003</v>
      </c>
      <c r="H20" s="48">
        <v>25.208594102822801</v>
      </c>
      <c r="I20" s="47">
        <v>45066.956200000001</v>
      </c>
      <c r="J20" s="48">
        <v>6.2687243102903603</v>
      </c>
      <c r="K20" s="47">
        <v>27103.056499999999</v>
      </c>
      <c r="L20" s="48">
        <v>4.7203407793380903</v>
      </c>
      <c r="M20" s="48">
        <v>0.66279977315473604</v>
      </c>
      <c r="N20" s="47">
        <v>12342590.802999999</v>
      </c>
      <c r="O20" s="47">
        <v>137437098.5925</v>
      </c>
      <c r="P20" s="47">
        <v>30298</v>
      </c>
      <c r="Q20" s="47">
        <v>31123</v>
      </c>
      <c r="R20" s="48">
        <v>-2.6507727404170498</v>
      </c>
      <c r="S20" s="47">
        <v>23.728216440029001</v>
      </c>
      <c r="T20" s="47">
        <v>24.839585717957799</v>
      </c>
      <c r="U20" s="49">
        <v>-4.6837455345100301</v>
      </c>
    </row>
    <row r="21" spans="1:21" ht="12" thickBot="1">
      <c r="A21" s="71"/>
      <c r="B21" s="60" t="s">
        <v>19</v>
      </c>
      <c r="C21" s="61"/>
      <c r="D21" s="47">
        <v>267375.3627</v>
      </c>
      <c r="E21" s="47">
        <v>296289</v>
      </c>
      <c r="F21" s="48">
        <v>90.241407105899995</v>
      </c>
      <c r="G21" s="47">
        <v>203672.64170000001</v>
      </c>
      <c r="H21" s="48">
        <v>31.2770141675832</v>
      </c>
      <c r="I21" s="47">
        <v>30864.080000000002</v>
      </c>
      <c r="J21" s="48">
        <v>11.5433522701305</v>
      </c>
      <c r="K21" s="47">
        <v>26707.294600000001</v>
      </c>
      <c r="L21" s="48">
        <v>13.112853241889299</v>
      </c>
      <c r="M21" s="48">
        <v>0.15564232402633599</v>
      </c>
      <c r="N21" s="47">
        <v>5130465.6067000004</v>
      </c>
      <c r="O21" s="47">
        <v>58381517.752499998</v>
      </c>
      <c r="P21" s="47">
        <v>24043</v>
      </c>
      <c r="Q21" s="47">
        <v>26346</v>
      </c>
      <c r="R21" s="48">
        <v>-8.7413649130797904</v>
      </c>
      <c r="S21" s="47">
        <v>11.1207154972341</v>
      </c>
      <c r="T21" s="47">
        <v>11.0453406399453</v>
      </c>
      <c r="U21" s="49">
        <v>0.67778783934833597</v>
      </c>
    </row>
    <row r="22" spans="1:21" ht="12" thickBot="1">
      <c r="A22" s="71"/>
      <c r="B22" s="60" t="s">
        <v>20</v>
      </c>
      <c r="C22" s="61"/>
      <c r="D22" s="47">
        <v>905184.20209999999</v>
      </c>
      <c r="E22" s="47">
        <v>853016</v>
      </c>
      <c r="F22" s="48">
        <v>106.115735472723</v>
      </c>
      <c r="G22" s="47">
        <v>553933.3382</v>
      </c>
      <c r="H22" s="48">
        <v>63.410313060662801</v>
      </c>
      <c r="I22" s="47">
        <v>127701.8588</v>
      </c>
      <c r="J22" s="48">
        <v>14.107831146824701</v>
      </c>
      <c r="K22" s="47">
        <v>73120.771599999993</v>
      </c>
      <c r="L22" s="48">
        <v>13.200283600478899</v>
      </c>
      <c r="M22" s="48">
        <v>0.74645119308341601</v>
      </c>
      <c r="N22" s="47">
        <v>16942809.661200002</v>
      </c>
      <c r="O22" s="47">
        <v>156642248.91780001</v>
      </c>
      <c r="P22" s="47">
        <v>56207</v>
      </c>
      <c r="Q22" s="47">
        <v>56066</v>
      </c>
      <c r="R22" s="48">
        <v>0.2514893161631</v>
      </c>
      <c r="S22" s="47">
        <v>16.104474569003902</v>
      </c>
      <c r="T22" s="47">
        <v>16.107289580137699</v>
      </c>
      <c r="U22" s="49">
        <v>-1.7479683188494001E-2</v>
      </c>
    </row>
    <row r="23" spans="1:21" ht="12" thickBot="1">
      <c r="A23" s="71"/>
      <c r="B23" s="60" t="s">
        <v>21</v>
      </c>
      <c r="C23" s="61"/>
      <c r="D23" s="47">
        <v>2085805.4913000001</v>
      </c>
      <c r="E23" s="47">
        <v>2326118</v>
      </c>
      <c r="F23" s="48">
        <v>89.668945913320002</v>
      </c>
      <c r="G23" s="47">
        <v>1435008.9036999999</v>
      </c>
      <c r="H23" s="48">
        <v>45.351397187989399</v>
      </c>
      <c r="I23" s="47">
        <v>122128.72840000001</v>
      </c>
      <c r="J23" s="48">
        <v>5.8552309364130597</v>
      </c>
      <c r="K23" s="47">
        <v>177391.0436</v>
      </c>
      <c r="L23" s="48">
        <v>12.3616684985451</v>
      </c>
      <c r="M23" s="48">
        <v>-0.31152821517083601</v>
      </c>
      <c r="N23" s="47">
        <v>37167832.486299999</v>
      </c>
      <c r="O23" s="47">
        <v>321317092.20609999</v>
      </c>
      <c r="P23" s="47">
        <v>69768</v>
      </c>
      <c r="Q23" s="47">
        <v>71480</v>
      </c>
      <c r="R23" s="48">
        <v>-2.3950755456071602</v>
      </c>
      <c r="S23" s="47">
        <v>29.896306204850401</v>
      </c>
      <c r="T23" s="47">
        <v>31.8234973475098</v>
      </c>
      <c r="U23" s="49">
        <v>-6.4462516855904104</v>
      </c>
    </row>
    <row r="24" spans="1:21" ht="12" thickBot="1">
      <c r="A24" s="71"/>
      <c r="B24" s="60" t="s">
        <v>22</v>
      </c>
      <c r="C24" s="61"/>
      <c r="D24" s="47">
        <v>179267.4754</v>
      </c>
      <c r="E24" s="47">
        <v>203364</v>
      </c>
      <c r="F24" s="48">
        <v>88.151037253397902</v>
      </c>
      <c r="G24" s="47">
        <v>141571.62549999999</v>
      </c>
      <c r="H24" s="48">
        <v>26.626698511701399</v>
      </c>
      <c r="I24" s="47">
        <v>31299.968499999999</v>
      </c>
      <c r="J24" s="48">
        <v>17.4599259738334</v>
      </c>
      <c r="K24" s="47">
        <v>22188.495299999999</v>
      </c>
      <c r="L24" s="48">
        <v>15.6729819422749</v>
      </c>
      <c r="M24" s="48">
        <v>0.410639526331468</v>
      </c>
      <c r="N24" s="47">
        <v>3649739.9545</v>
      </c>
      <c r="O24" s="47">
        <v>38305719.412799999</v>
      </c>
      <c r="P24" s="47">
        <v>21325</v>
      </c>
      <c r="Q24" s="47">
        <v>21961</v>
      </c>
      <c r="R24" s="48">
        <v>-2.8960429852921101</v>
      </c>
      <c r="S24" s="47">
        <v>8.4064466776084394</v>
      </c>
      <c r="T24" s="47">
        <v>8.2246607212786298</v>
      </c>
      <c r="U24" s="49">
        <v>2.1624589235071001</v>
      </c>
    </row>
    <row r="25" spans="1:21" ht="12" thickBot="1">
      <c r="A25" s="71"/>
      <c r="B25" s="60" t="s">
        <v>23</v>
      </c>
      <c r="C25" s="61"/>
      <c r="D25" s="47">
        <v>144115.34760000001</v>
      </c>
      <c r="E25" s="47">
        <v>173711</v>
      </c>
      <c r="F25" s="48">
        <v>82.962706794618597</v>
      </c>
      <c r="G25" s="47">
        <v>112258.4467</v>
      </c>
      <c r="H25" s="48">
        <v>28.3781771763995</v>
      </c>
      <c r="I25" s="47">
        <v>13207.808499999999</v>
      </c>
      <c r="J25" s="48">
        <v>9.1647480438093201</v>
      </c>
      <c r="K25" s="47">
        <v>238089.9069</v>
      </c>
      <c r="L25" s="48">
        <v>212.09086166698199</v>
      </c>
      <c r="M25" s="48">
        <v>-0.94452596217970997</v>
      </c>
      <c r="N25" s="47">
        <v>2867774.6993999998</v>
      </c>
      <c r="O25" s="47">
        <v>40038099.751800001</v>
      </c>
      <c r="P25" s="47">
        <v>12595</v>
      </c>
      <c r="Q25" s="47">
        <v>12393</v>
      </c>
      <c r="R25" s="48">
        <v>1.62995239247963</v>
      </c>
      <c r="S25" s="47">
        <v>11.442266581977</v>
      </c>
      <c r="T25" s="47">
        <v>11.8369753489873</v>
      </c>
      <c r="U25" s="49">
        <v>-3.44956800457765</v>
      </c>
    </row>
    <row r="26" spans="1:21" ht="12" thickBot="1">
      <c r="A26" s="71"/>
      <c r="B26" s="60" t="s">
        <v>24</v>
      </c>
      <c r="C26" s="61"/>
      <c r="D26" s="47">
        <v>398091.0993</v>
      </c>
      <c r="E26" s="47">
        <v>439735</v>
      </c>
      <c r="F26" s="48">
        <v>90.529773454466905</v>
      </c>
      <c r="G26" s="47">
        <v>291740.98129999998</v>
      </c>
      <c r="H26" s="48">
        <v>36.453609474439602</v>
      </c>
      <c r="I26" s="47">
        <v>93232.156900000002</v>
      </c>
      <c r="J26" s="48">
        <v>23.419804427664602</v>
      </c>
      <c r="K26" s="47">
        <v>61268.085599999999</v>
      </c>
      <c r="L26" s="48">
        <v>21.000849906992499</v>
      </c>
      <c r="M26" s="48">
        <v>0.52170834108777797</v>
      </c>
      <c r="N26" s="47">
        <v>7643324.0816000002</v>
      </c>
      <c r="O26" s="47">
        <v>77173665.580400005</v>
      </c>
      <c r="P26" s="47">
        <v>30760</v>
      </c>
      <c r="Q26" s="47">
        <v>31963</v>
      </c>
      <c r="R26" s="48">
        <v>-3.76372680912305</v>
      </c>
      <c r="S26" s="47">
        <v>12.941843280234099</v>
      </c>
      <c r="T26" s="47">
        <v>12.885476666771</v>
      </c>
      <c r="U26" s="49">
        <v>0.43553775333692502</v>
      </c>
    </row>
    <row r="27" spans="1:21" ht="12" thickBot="1">
      <c r="A27" s="71"/>
      <c r="B27" s="60" t="s">
        <v>25</v>
      </c>
      <c r="C27" s="61"/>
      <c r="D27" s="47">
        <v>191741.15100000001</v>
      </c>
      <c r="E27" s="47">
        <v>216477</v>
      </c>
      <c r="F27" s="48">
        <v>88.573451683088706</v>
      </c>
      <c r="G27" s="47">
        <v>141084.63879999999</v>
      </c>
      <c r="H27" s="48">
        <v>35.905051486016198</v>
      </c>
      <c r="I27" s="47">
        <v>63155.315600000002</v>
      </c>
      <c r="J27" s="48">
        <v>32.937799356383302</v>
      </c>
      <c r="K27" s="47">
        <v>41332.061300000001</v>
      </c>
      <c r="L27" s="48">
        <v>29.295933031087699</v>
      </c>
      <c r="M27" s="48">
        <v>0.52799820801581898</v>
      </c>
      <c r="N27" s="47">
        <v>3908214.6019000001</v>
      </c>
      <c r="O27" s="47">
        <v>31395885.292800002</v>
      </c>
      <c r="P27" s="47">
        <v>27954</v>
      </c>
      <c r="Q27" s="47">
        <v>29079</v>
      </c>
      <c r="R27" s="48">
        <v>-3.86877127824203</v>
      </c>
      <c r="S27" s="47">
        <v>6.8591668813049997</v>
      </c>
      <c r="T27" s="47">
        <v>6.9530220365212001</v>
      </c>
      <c r="U27" s="49">
        <v>-1.3683171271427601</v>
      </c>
    </row>
    <row r="28" spans="1:21" ht="12" thickBot="1">
      <c r="A28" s="71"/>
      <c r="B28" s="60" t="s">
        <v>26</v>
      </c>
      <c r="C28" s="61"/>
      <c r="D28" s="47">
        <v>629193.9889</v>
      </c>
      <c r="E28" s="47">
        <v>806664</v>
      </c>
      <c r="F28" s="48">
        <v>77.999512671942696</v>
      </c>
      <c r="G28" s="47">
        <v>486046.90960000001</v>
      </c>
      <c r="H28" s="48">
        <v>29.451288851482499</v>
      </c>
      <c r="I28" s="47">
        <v>49993.8848</v>
      </c>
      <c r="J28" s="48">
        <v>7.9457028646129899</v>
      </c>
      <c r="K28" s="47">
        <v>43828.760499999997</v>
      </c>
      <c r="L28" s="48">
        <v>9.0173931022562392</v>
      </c>
      <c r="M28" s="48">
        <v>0.14066389808126101</v>
      </c>
      <c r="N28" s="47">
        <v>11596136.368899999</v>
      </c>
      <c r="O28" s="47">
        <v>107482719.4408</v>
      </c>
      <c r="P28" s="47">
        <v>39149</v>
      </c>
      <c r="Q28" s="47">
        <v>39302</v>
      </c>
      <c r="R28" s="48">
        <v>-0.38929316574219902</v>
      </c>
      <c r="S28" s="47">
        <v>16.071776773353101</v>
      </c>
      <c r="T28" s="47">
        <v>16.168246023103201</v>
      </c>
      <c r="U28" s="49">
        <v>-0.60024010481535806</v>
      </c>
    </row>
    <row r="29" spans="1:21" ht="12" thickBot="1">
      <c r="A29" s="71"/>
      <c r="B29" s="60" t="s">
        <v>27</v>
      </c>
      <c r="C29" s="61"/>
      <c r="D29" s="47">
        <v>621752.14190000005</v>
      </c>
      <c r="E29" s="47">
        <v>862240</v>
      </c>
      <c r="F29" s="48">
        <v>72.108942046297997</v>
      </c>
      <c r="G29" s="47">
        <v>640678.59230000002</v>
      </c>
      <c r="H29" s="48">
        <v>-2.95412561422649</v>
      </c>
      <c r="I29" s="47">
        <v>82436.400299999994</v>
      </c>
      <c r="J29" s="48">
        <v>13.2587239744899</v>
      </c>
      <c r="K29" s="47">
        <v>69102.358699999997</v>
      </c>
      <c r="L29" s="48">
        <v>10.7858073502856</v>
      </c>
      <c r="M29" s="48">
        <v>0.19296073029704</v>
      </c>
      <c r="N29" s="47">
        <v>9593922.4331</v>
      </c>
      <c r="O29" s="47">
        <v>74835278.517199993</v>
      </c>
      <c r="P29" s="47">
        <v>89352</v>
      </c>
      <c r="Q29" s="47">
        <v>88177</v>
      </c>
      <c r="R29" s="48">
        <v>1.3325470360751701</v>
      </c>
      <c r="S29" s="47">
        <v>6.9584580300384999</v>
      </c>
      <c r="T29" s="47">
        <v>7.0988105730519298</v>
      </c>
      <c r="U29" s="49">
        <v>-2.0170063885928702</v>
      </c>
    </row>
    <row r="30" spans="1:21" ht="12" thickBot="1">
      <c r="A30" s="71"/>
      <c r="B30" s="60" t="s">
        <v>28</v>
      </c>
      <c r="C30" s="61"/>
      <c r="D30" s="47">
        <v>974908.81969999999</v>
      </c>
      <c r="E30" s="47">
        <v>1153387</v>
      </c>
      <c r="F30" s="48">
        <v>84.525733314143494</v>
      </c>
      <c r="G30" s="47">
        <v>730859.97710000002</v>
      </c>
      <c r="H30" s="48">
        <v>33.392010815583099</v>
      </c>
      <c r="I30" s="47">
        <v>139602.21479999999</v>
      </c>
      <c r="J30" s="48">
        <v>14.3195150129997</v>
      </c>
      <c r="K30" s="47">
        <v>97256.537899999996</v>
      </c>
      <c r="L30" s="48">
        <v>13.3071369273642</v>
      </c>
      <c r="M30" s="48">
        <v>0.435401853842877</v>
      </c>
      <c r="N30" s="47">
        <v>17270485.8013</v>
      </c>
      <c r="O30" s="47">
        <v>129628261.6605</v>
      </c>
      <c r="P30" s="47">
        <v>58039</v>
      </c>
      <c r="Q30" s="47">
        <v>58749</v>
      </c>
      <c r="R30" s="48">
        <v>-1.2085312090418501</v>
      </c>
      <c r="S30" s="47">
        <v>16.797477897620599</v>
      </c>
      <c r="T30" s="47">
        <v>16.711801462152501</v>
      </c>
      <c r="U30" s="49">
        <v>0.51005535468008001</v>
      </c>
    </row>
    <row r="31" spans="1:21" ht="12" thickBot="1">
      <c r="A31" s="71"/>
      <c r="B31" s="60" t="s">
        <v>29</v>
      </c>
      <c r="C31" s="61"/>
      <c r="D31" s="47">
        <v>499919.91369999998</v>
      </c>
      <c r="E31" s="47">
        <v>949018</v>
      </c>
      <c r="F31" s="48">
        <v>52.677600814736898</v>
      </c>
      <c r="G31" s="47">
        <v>595911.90480000002</v>
      </c>
      <c r="H31" s="48">
        <v>-16.108419772586501</v>
      </c>
      <c r="I31" s="47">
        <v>37844.184800000003</v>
      </c>
      <c r="J31" s="48">
        <v>7.5700494745064599</v>
      </c>
      <c r="K31" s="47">
        <v>10288.4542</v>
      </c>
      <c r="L31" s="48">
        <v>1.7265059008097901</v>
      </c>
      <c r="M31" s="48">
        <v>2.6783159126081402</v>
      </c>
      <c r="N31" s="47">
        <v>16392951.0068</v>
      </c>
      <c r="O31" s="47">
        <v>125320132.85619999</v>
      </c>
      <c r="P31" s="47">
        <v>20795</v>
      </c>
      <c r="Q31" s="47">
        <v>20835</v>
      </c>
      <c r="R31" s="48">
        <v>-0.19198464122870401</v>
      </c>
      <c r="S31" s="47">
        <v>24.040390175523001</v>
      </c>
      <c r="T31" s="47">
        <v>23.547013678905699</v>
      </c>
      <c r="U31" s="49">
        <v>2.0522815687060301</v>
      </c>
    </row>
    <row r="32" spans="1:21" ht="12" thickBot="1">
      <c r="A32" s="71"/>
      <c r="B32" s="60" t="s">
        <v>30</v>
      </c>
      <c r="C32" s="61"/>
      <c r="D32" s="47">
        <v>108795.28</v>
      </c>
      <c r="E32" s="47">
        <v>114187</v>
      </c>
      <c r="F32" s="48">
        <v>95.278166516328497</v>
      </c>
      <c r="G32" s="47">
        <v>76759.828299999994</v>
      </c>
      <c r="H32" s="48">
        <v>41.734657840551698</v>
      </c>
      <c r="I32" s="47">
        <v>33813.186699999998</v>
      </c>
      <c r="J32" s="48">
        <v>31.079644907389401</v>
      </c>
      <c r="K32" s="47">
        <v>23123.186699999998</v>
      </c>
      <c r="L32" s="48">
        <v>30.1240729846708</v>
      </c>
      <c r="M32" s="48">
        <v>0.46230652109901499</v>
      </c>
      <c r="N32" s="47">
        <v>1991028.8491</v>
      </c>
      <c r="O32" s="47">
        <v>18191021.337499999</v>
      </c>
      <c r="P32" s="47">
        <v>23642</v>
      </c>
      <c r="Q32" s="47">
        <v>25020</v>
      </c>
      <c r="R32" s="48">
        <v>-5.5075939248601102</v>
      </c>
      <c r="S32" s="47">
        <v>4.6017798832586099</v>
      </c>
      <c r="T32" s="47">
        <v>4.5523062350119901</v>
      </c>
      <c r="U32" s="49">
        <v>1.0750981033796001</v>
      </c>
    </row>
    <row r="33" spans="1:21" ht="12" thickBot="1">
      <c r="A33" s="71"/>
      <c r="B33" s="60" t="s">
        <v>31</v>
      </c>
      <c r="C33" s="61"/>
      <c r="D33" s="47">
        <v>30.769300000000001</v>
      </c>
      <c r="E33" s="50"/>
      <c r="F33" s="50"/>
      <c r="G33" s="47">
        <v>-513.07690000000002</v>
      </c>
      <c r="H33" s="48">
        <v>-105.997015262235</v>
      </c>
      <c r="I33" s="47">
        <v>5.9908999999999999</v>
      </c>
      <c r="J33" s="48">
        <v>19.4703811916423</v>
      </c>
      <c r="K33" s="47">
        <v>-227.55330000000001</v>
      </c>
      <c r="L33" s="48">
        <v>44.350720135714603</v>
      </c>
      <c r="M33" s="48">
        <v>-1.02632745822627</v>
      </c>
      <c r="N33" s="47">
        <v>561.54219999999998</v>
      </c>
      <c r="O33" s="47">
        <v>4648.3158999999996</v>
      </c>
      <c r="P33" s="47">
        <v>4</v>
      </c>
      <c r="Q33" s="47">
        <v>6</v>
      </c>
      <c r="R33" s="48">
        <v>-33.3333333333333</v>
      </c>
      <c r="S33" s="47">
        <v>7.6923250000000003</v>
      </c>
      <c r="T33" s="47">
        <v>6.4102833333333296</v>
      </c>
      <c r="U33" s="49">
        <v>16.666504167032301</v>
      </c>
    </row>
    <row r="34" spans="1:21" ht="12" thickBot="1">
      <c r="A34" s="71"/>
      <c r="B34" s="60" t="s">
        <v>36</v>
      </c>
      <c r="C34" s="61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47">
        <v>3</v>
      </c>
      <c r="P34" s="50"/>
      <c r="Q34" s="50"/>
      <c r="R34" s="50"/>
      <c r="S34" s="50"/>
      <c r="T34" s="50"/>
      <c r="U34" s="51"/>
    </row>
    <row r="35" spans="1:21" ht="12" thickBot="1">
      <c r="A35" s="71"/>
      <c r="B35" s="60" t="s">
        <v>32</v>
      </c>
      <c r="C35" s="61"/>
      <c r="D35" s="47">
        <v>74047.963499999998</v>
      </c>
      <c r="E35" s="47">
        <v>84094</v>
      </c>
      <c r="F35" s="48">
        <v>88.053801103526993</v>
      </c>
      <c r="G35" s="47">
        <v>30732.317800000001</v>
      </c>
      <c r="H35" s="48">
        <v>140.94493614796599</v>
      </c>
      <c r="I35" s="47">
        <v>9169.2695000000003</v>
      </c>
      <c r="J35" s="48">
        <v>12.3828786999659</v>
      </c>
      <c r="K35" s="47">
        <v>4486.2784000000001</v>
      </c>
      <c r="L35" s="48">
        <v>14.5979175055908</v>
      </c>
      <c r="M35" s="48">
        <v>1.0438476354922599</v>
      </c>
      <c r="N35" s="47">
        <v>1371344.4447000001</v>
      </c>
      <c r="O35" s="47">
        <v>21571981.8983</v>
      </c>
      <c r="P35" s="47">
        <v>5626</v>
      </c>
      <c r="Q35" s="47">
        <v>5634</v>
      </c>
      <c r="R35" s="48">
        <v>-0.14199503017394699</v>
      </c>
      <c r="S35" s="47">
        <v>13.161742534660499</v>
      </c>
      <c r="T35" s="47">
        <v>13.187726890308801</v>
      </c>
      <c r="U35" s="49">
        <v>-0.19742336989123699</v>
      </c>
    </row>
    <row r="36" spans="1:21" ht="12" customHeight="1" thickBot="1">
      <c r="A36" s="71"/>
      <c r="B36" s="60" t="s">
        <v>37</v>
      </c>
      <c r="C36" s="61"/>
      <c r="D36" s="50"/>
      <c r="E36" s="47">
        <v>565351</v>
      </c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1"/>
    </row>
    <row r="37" spans="1:21" ht="12" thickBot="1">
      <c r="A37" s="71"/>
      <c r="B37" s="60" t="s">
        <v>38</v>
      </c>
      <c r="C37" s="61"/>
      <c r="D37" s="50"/>
      <c r="E37" s="47">
        <v>396374</v>
      </c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1"/>
    </row>
    <row r="38" spans="1:21" ht="12" thickBot="1">
      <c r="A38" s="71"/>
      <c r="B38" s="60" t="s">
        <v>39</v>
      </c>
      <c r="C38" s="61"/>
      <c r="D38" s="50"/>
      <c r="E38" s="47">
        <v>296766</v>
      </c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1"/>
    </row>
    <row r="39" spans="1:21" ht="12" customHeight="1" thickBot="1">
      <c r="A39" s="71"/>
      <c r="B39" s="60" t="s">
        <v>33</v>
      </c>
      <c r="C39" s="61"/>
      <c r="D39" s="47">
        <v>149944.01620000001</v>
      </c>
      <c r="E39" s="47">
        <v>251872</v>
      </c>
      <c r="F39" s="48">
        <v>59.5318321210774</v>
      </c>
      <c r="G39" s="47">
        <v>263132.4804</v>
      </c>
      <c r="H39" s="48">
        <v>-43.0157706216796</v>
      </c>
      <c r="I39" s="47">
        <v>7228.3002999999999</v>
      </c>
      <c r="J39" s="48">
        <v>4.8206660613643102</v>
      </c>
      <c r="K39" s="47">
        <v>11231.445900000001</v>
      </c>
      <c r="L39" s="48">
        <v>4.2683616568074596</v>
      </c>
      <c r="M39" s="48">
        <v>-0.35642299625910101</v>
      </c>
      <c r="N39" s="47">
        <v>3170401.0246000001</v>
      </c>
      <c r="O39" s="47">
        <v>34614170.193400003</v>
      </c>
      <c r="P39" s="47">
        <v>268</v>
      </c>
      <c r="Q39" s="47">
        <v>277</v>
      </c>
      <c r="R39" s="48">
        <v>-3.2490974729241899</v>
      </c>
      <c r="S39" s="47">
        <v>559.49259776119402</v>
      </c>
      <c r="T39" s="47">
        <v>588.66055703971097</v>
      </c>
      <c r="U39" s="49">
        <v>-5.2132877888344602</v>
      </c>
    </row>
    <row r="40" spans="1:21" ht="12" thickBot="1">
      <c r="A40" s="71"/>
      <c r="B40" s="60" t="s">
        <v>34</v>
      </c>
      <c r="C40" s="61"/>
      <c r="D40" s="47">
        <v>266359.75349999999</v>
      </c>
      <c r="E40" s="47">
        <v>274134</v>
      </c>
      <c r="F40" s="48">
        <v>97.164070673466298</v>
      </c>
      <c r="G40" s="47">
        <v>212589.49069999999</v>
      </c>
      <c r="H40" s="48">
        <v>25.2930013722452</v>
      </c>
      <c r="I40" s="47">
        <v>17554.4751</v>
      </c>
      <c r="J40" s="48">
        <v>6.5905133449524698</v>
      </c>
      <c r="K40" s="47">
        <v>21442.404999999999</v>
      </c>
      <c r="L40" s="48">
        <v>10.0862958603438</v>
      </c>
      <c r="M40" s="48">
        <v>-0.18131967472865099</v>
      </c>
      <c r="N40" s="47">
        <v>5195399.2911</v>
      </c>
      <c r="O40" s="47">
        <v>66914444.384599999</v>
      </c>
      <c r="P40" s="47">
        <v>1465</v>
      </c>
      <c r="Q40" s="47">
        <v>1568</v>
      </c>
      <c r="R40" s="48">
        <v>-6.5688775510204103</v>
      </c>
      <c r="S40" s="47">
        <v>181.815531399317</v>
      </c>
      <c r="T40" s="47">
        <v>190.46594897959201</v>
      </c>
      <c r="U40" s="49">
        <v>-4.7577990250325399</v>
      </c>
    </row>
    <row r="41" spans="1:21" ht="12" thickBot="1">
      <c r="A41" s="71"/>
      <c r="B41" s="60" t="s">
        <v>40</v>
      </c>
      <c r="C41" s="61"/>
      <c r="D41" s="50"/>
      <c r="E41" s="47">
        <v>188374</v>
      </c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1"/>
    </row>
    <row r="42" spans="1:21" ht="12" thickBot="1">
      <c r="A42" s="71"/>
      <c r="B42" s="60" t="s">
        <v>41</v>
      </c>
      <c r="C42" s="61"/>
      <c r="D42" s="50"/>
      <c r="E42" s="47">
        <v>82400</v>
      </c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1"/>
    </row>
    <row r="43" spans="1:21" ht="12" thickBot="1">
      <c r="A43" s="72"/>
      <c r="B43" s="60" t="s">
        <v>35</v>
      </c>
      <c r="C43" s="61"/>
      <c r="D43" s="52">
        <v>25895.926899999999</v>
      </c>
      <c r="E43" s="52">
        <v>0</v>
      </c>
      <c r="F43" s="53"/>
      <c r="G43" s="52">
        <v>132749.60690000001</v>
      </c>
      <c r="H43" s="54">
        <v>-80.492652667885196</v>
      </c>
      <c r="I43" s="52">
        <v>4093.6957000000002</v>
      </c>
      <c r="J43" s="54">
        <v>15.808260950875599</v>
      </c>
      <c r="K43" s="52">
        <v>10721.679</v>
      </c>
      <c r="L43" s="54">
        <v>8.0766182668070901</v>
      </c>
      <c r="M43" s="54">
        <v>-0.61818520214977501</v>
      </c>
      <c r="N43" s="52">
        <v>347320.46870000003</v>
      </c>
      <c r="O43" s="52">
        <v>4814423.8800999997</v>
      </c>
      <c r="P43" s="52">
        <v>49</v>
      </c>
      <c r="Q43" s="52">
        <v>37</v>
      </c>
      <c r="R43" s="54">
        <v>32.4324324324324</v>
      </c>
      <c r="S43" s="52">
        <v>528.48830408163303</v>
      </c>
      <c r="T43" s="52">
        <v>1533.5093567567601</v>
      </c>
      <c r="U43" s="55">
        <v>-190.16902453907201</v>
      </c>
    </row>
  </sheetData>
  <mergeCells count="41">
    <mergeCell ref="B36:C36"/>
    <mergeCell ref="B43:C43"/>
    <mergeCell ref="B37:C37"/>
    <mergeCell ref="B38:C38"/>
    <mergeCell ref="B39:C39"/>
    <mergeCell ref="B40:C40"/>
    <mergeCell ref="B41:C41"/>
    <mergeCell ref="B42:C42"/>
    <mergeCell ref="B31:C31"/>
    <mergeCell ref="B32:C32"/>
    <mergeCell ref="B33:C33"/>
    <mergeCell ref="B34:C34"/>
    <mergeCell ref="B35:C35"/>
    <mergeCell ref="B29:C29"/>
    <mergeCell ref="B30:C30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18:C18"/>
    <mergeCell ref="A1:U4"/>
    <mergeCell ref="W1:W4"/>
    <mergeCell ref="B6:C6"/>
    <mergeCell ref="A7:C7"/>
    <mergeCell ref="A8:A43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</mergeCells>
  <phoneticPr fontId="23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3"/>
  <sheetViews>
    <sheetView workbookViewId="0">
      <selection sqref="A1:H31"/>
    </sheetView>
  </sheetViews>
  <sheetFormatPr defaultRowHeight="13.5"/>
  <cols>
    <col min="1" max="1" width="3" style="28" bestFit="1" customWidth="1"/>
    <col min="2" max="2" width="5.125" style="29" bestFit="1" customWidth="1"/>
    <col min="3" max="3" width="9" style="28"/>
    <col min="4" max="7" width="9.75" style="28" bestFit="1" customWidth="1"/>
    <col min="8" max="8" width="11" style="28" bestFit="1" customWidth="1"/>
    <col min="9" max="16384" width="9" style="3"/>
  </cols>
  <sheetData>
    <row r="1" spans="1:8" ht="14.25">
      <c r="A1" s="30" t="s">
        <v>64</v>
      </c>
      <c r="B1" s="31" t="s">
        <v>65</v>
      </c>
      <c r="C1" s="30" t="s">
        <v>66</v>
      </c>
      <c r="D1" s="30" t="s">
        <v>67</v>
      </c>
      <c r="E1" s="30" t="s">
        <v>68</v>
      </c>
      <c r="F1" s="30" t="s">
        <v>69</v>
      </c>
      <c r="G1" s="30" t="s">
        <v>68</v>
      </c>
      <c r="H1" s="30" t="s">
        <v>70</v>
      </c>
    </row>
    <row r="2" spans="1:8" ht="14.25">
      <c r="A2" s="32">
        <v>1</v>
      </c>
      <c r="B2" s="33">
        <v>12</v>
      </c>
      <c r="C2" s="32">
        <v>44219</v>
      </c>
      <c r="D2" s="32">
        <v>468125.14118803397</v>
      </c>
      <c r="E2" s="32">
        <v>366297.22363418801</v>
      </c>
      <c r="F2" s="32">
        <v>101827.917553846</v>
      </c>
      <c r="G2" s="32">
        <v>366297.22363418801</v>
      </c>
      <c r="H2" s="32">
        <v>0.21752285573772301</v>
      </c>
    </row>
    <row r="3" spans="1:8" ht="14.25">
      <c r="A3" s="32">
        <v>2</v>
      </c>
      <c r="B3" s="33">
        <v>13</v>
      </c>
      <c r="C3" s="32">
        <v>6958.5439999999999</v>
      </c>
      <c r="D3" s="32">
        <v>60468.529165796797</v>
      </c>
      <c r="E3" s="32">
        <v>46532.298812691901</v>
      </c>
      <c r="F3" s="32">
        <v>13936.2303531049</v>
      </c>
      <c r="G3" s="32">
        <v>46532.298812691901</v>
      </c>
      <c r="H3" s="32">
        <v>0.23047080101607201</v>
      </c>
    </row>
    <row r="4" spans="1:8" ht="14.25">
      <c r="A4" s="32">
        <v>3</v>
      </c>
      <c r="B4" s="33">
        <v>14</v>
      </c>
      <c r="C4" s="32">
        <v>91752</v>
      </c>
      <c r="D4" s="32">
        <v>104657.29450683801</v>
      </c>
      <c r="E4" s="32">
        <v>77040.816391453001</v>
      </c>
      <c r="F4" s="32">
        <v>27616.478115384602</v>
      </c>
      <c r="G4" s="32">
        <v>77040.816391453001</v>
      </c>
      <c r="H4" s="32">
        <v>0.26387532990909002</v>
      </c>
    </row>
    <row r="5" spans="1:8" ht="14.25">
      <c r="A5" s="32">
        <v>4</v>
      </c>
      <c r="B5" s="33">
        <v>15</v>
      </c>
      <c r="C5" s="32">
        <v>3847</v>
      </c>
      <c r="D5" s="32">
        <v>46197.603000854702</v>
      </c>
      <c r="E5" s="32">
        <v>37196.165123931598</v>
      </c>
      <c r="F5" s="32">
        <v>9001.4378769230807</v>
      </c>
      <c r="G5" s="32">
        <v>37196.165123931598</v>
      </c>
      <c r="H5" s="32">
        <v>0.194846426918655</v>
      </c>
    </row>
    <row r="6" spans="1:8" ht="14.25">
      <c r="A6" s="32">
        <v>5</v>
      </c>
      <c r="B6" s="33">
        <v>16</v>
      </c>
      <c r="C6" s="32">
        <v>1499</v>
      </c>
      <c r="D6" s="32">
        <v>101718.040648718</v>
      </c>
      <c r="E6" s="32">
        <v>77091.648155555595</v>
      </c>
      <c r="F6" s="32">
        <v>24626.392493162399</v>
      </c>
      <c r="G6" s="32">
        <v>77091.648155555595</v>
      </c>
      <c r="H6" s="32">
        <v>0.24210447169553101</v>
      </c>
    </row>
    <row r="7" spans="1:8" ht="14.25">
      <c r="A7" s="32">
        <v>6</v>
      </c>
      <c r="B7" s="33">
        <v>17</v>
      </c>
      <c r="C7" s="32">
        <v>16615</v>
      </c>
      <c r="D7" s="32">
        <v>239331.655799145</v>
      </c>
      <c r="E7" s="32">
        <v>173575.38262564101</v>
      </c>
      <c r="F7" s="32">
        <v>65756.273173504305</v>
      </c>
      <c r="G7" s="32">
        <v>173575.38262564101</v>
      </c>
      <c r="H7" s="32">
        <v>0.27474958527295301</v>
      </c>
    </row>
    <row r="8" spans="1:8" ht="14.25">
      <c r="A8" s="32">
        <v>7</v>
      </c>
      <c r="B8" s="33">
        <v>18</v>
      </c>
      <c r="C8" s="32">
        <v>25659</v>
      </c>
      <c r="D8" s="32">
        <v>104913.718799145</v>
      </c>
      <c r="E8" s="32">
        <v>82494.241739316203</v>
      </c>
      <c r="F8" s="32">
        <v>22419.4770598291</v>
      </c>
      <c r="G8" s="32">
        <v>82494.241739316203</v>
      </c>
      <c r="H8" s="32">
        <v>0.213694427348921</v>
      </c>
    </row>
    <row r="9" spans="1:8" ht="14.25">
      <c r="A9" s="32">
        <v>8</v>
      </c>
      <c r="B9" s="33">
        <v>19</v>
      </c>
      <c r="C9" s="32">
        <v>21396</v>
      </c>
      <c r="D9" s="32">
        <v>112995.621567521</v>
      </c>
      <c r="E9" s="32">
        <v>90497.8880709402</v>
      </c>
      <c r="F9" s="32">
        <v>22497.733496581201</v>
      </c>
      <c r="G9" s="32">
        <v>90497.8880709402</v>
      </c>
      <c r="H9" s="32">
        <v>0.199102701365623</v>
      </c>
    </row>
    <row r="10" spans="1:8" ht="14.25">
      <c r="A10" s="32">
        <v>9</v>
      </c>
      <c r="B10" s="33">
        <v>21</v>
      </c>
      <c r="C10" s="32">
        <v>136409</v>
      </c>
      <c r="D10" s="32">
        <v>602045.99439999997</v>
      </c>
      <c r="E10" s="32">
        <v>557690.64800000004</v>
      </c>
      <c r="F10" s="32">
        <v>44355.346400000002</v>
      </c>
      <c r="G10" s="32">
        <v>557690.64800000004</v>
      </c>
      <c r="H10" s="32">
        <v>7.3674348492600794E-2</v>
      </c>
    </row>
    <row r="11" spans="1:8" ht="14.25">
      <c r="A11" s="32">
        <v>10</v>
      </c>
      <c r="B11" s="33">
        <v>22</v>
      </c>
      <c r="C11" s="32">
        <v>28740</v>
      </c>
      <c r="D11" s="32">
        <v>412073.24345213699</v>
      </c>
      <c r="E11" s="32">
        <v>353736.88807265001</v>
      </c>
      <c r="F11" s="32">
        <v>58336.355379487199</v>
      </c>
      <c r="G11" s="32">
        <v>353736.88807265001</v>
      </c>
      <c r="H11" s="32">
        <v>0.14156792829055201</v>
      </c>
    </row>
    <row r="12" spans="1:8" ht="14.25">
      <c r="A12" s="32">
        <v>11</v>
      </c>
      <c r="B12" s="33">
        <v>23</v>
      </c>
      <c r="C12" s="32">
        <v>155895.76699999999</v>
      </c>
      <c r="D12" s="32">
        <v>1245923.1339811999</v>
      </c>
      <c r="E12" s="32">
        <v>1083330.27796667</v>
      </c>
      <c r="F12" s="32">
        <v>162592.85601453</v>
      </c>
      <c r="G12" s="32">
        <v>1083330.27796667</v>
      </c>
      <c r="H12" s="32">
        <v>0.130499909328262</v>
      </c>
    </row>
    <row r="13" spans="1:8" ht="14.25">
      <c r="A13" s="32">
        <v>12</v>
      </c>
      <c r="B13" s="33">
        <v>24</v>
      </c>
      <c r="C13" s="32">
        <v>14384.944</v>
      </c>
      <c r="D13" s="32">
        <v>429008.49103675201</v>
      </c>
      <c r="E13" s="32">
        <v>372314.69668376102</v>
      </c>
      <c r="F13" s="32">
        <v>56693.794352991499</v>
      </c>
      <c r="G13" s="32">
        <v>372314.69668376102</v>
      </c>
      <c r="H13" s="32">
        <v>0.13215075117973499</v>
      </c>
    </row>
    <row r="14" spans="1:8" ht="14.25">
      <c r="A14" s="32">
        <v>13</v>
      </c>
      <c r="B14" s="33">
        <v>25</v>
      </c>
      <c r="C14" s="32">
        <v>65692</v>
      </c>
      <c r="D14" s="32">
        <v>718917.59120000002</v>
      </c>
      <c r="E14" s="32">
        <v>673850.54550000001</v>
      </c>
      <c r="F14" s="32">
        <v>45067.045700000002</v>
      </c>
      <c r="G14" s="32">
        <v>673850.54550000001</v>
      </c>
      <c r="H14" s="32">
        <v>6.2687359791509897E-2</v>
      </c>
    </row>
    <row r="15" spans="1:8" ht="14.25">
      <c r="A15" s="32">
        <v>14</v>
      </c>
      <c r="B15" s="33">
        <v>26</v>
      </c>
      <c r="C15" s="32">
        <v>62741</v>
      </c>
      <c r="D15" s="32">
        <v>267375.25189999997</v>
      </c>
      <c r="E15" s="32">
        <v>236511.28270000001</v>
      </c>
      <c r="F15" s="32">
        <v>30863.9692</v>
      </c>
      <c r="G15" s="32">
        <v>236511.28270000001</v>
      </c>
      <c r="H15" s="32">
        <v>0.115433156137963</v>
      </c>
    </row>
    <row r="16" spans="1:8" ht="14.25">
      <c r="A16" s="32">
        <v>15</v>
      </c>
      <c r="B16" s="33">
        <v>27</v>
      </c>
      <c r="C16" s="32">
        <v>134262.33900000001</v>
      </c>
      <c r="D16" s="32">
        <v>905184.18116666703</v>
      </c>
      <c r="E16" s="32">
        <v>777482.34530000004</v>
      </c>
      <c r="F16" s="32">
        <v>127701.835866667</v>
      </c>
      <c r="G16" s="32">
        <v>777482.34530000004</v>
      </c>
      <c r="H16" s="32">
        <v>0.14107828939528699</v>
      </c>
    </row>
    <row r="17" spans="1:8" ht="14.25">
      <c r="A17" s="32">
        <v>16</v>
      </c>
      <c r="B17" s="33">
        <v>29</v>
      </c>
      <c r="C17" s="32">
        <v>165807</v>
      </c>
      <c r="D17" s="32">
        <v>2085806.15480427</v>
      </c>
      <c r="E17" s="32">
        <v>1963676.7930196601</v>
      </c>
      <c r="F17" s="32">
        <v>122129.361784615</v>
      </c>
      <c r="G17" s="32">
        <v>1963676.7930196601</v>
      </c>
      <c r="H17" s="32">
        <v>5.8552594402558798E-2</v>
      </c>
    </row>
    <row r="18" spans="1:8" ht="14.25">
      <c r="A18" s="32">
        <v>17</v>
      </c>
      <c r="B18" s="33">
        <v>31</v>
      </c>
      <c r="C18" s="32">
        <v>26460.280999999999</v>
      </c>
      <c r="D18" s="32">
        <v>179267.47174683501</v>
      </c>
      <c r="E18" s="32">
        <v>147967.50519436901</v>
      </c>
      <c r="F18" s="32">
        <v>31299.966552465699</v>
      </c>
      <c r="G18" s="32">
        <v>147967.50519436901</v>
      </c>
      <c r="H18" s="32">
        <v>0.174599252432523</v>
      </c>
    </row>
    <row r="19" spans="1:8" ht="14.25">
      <c r="A19" s="32">
        <v>18</v>
      </c>
      <c r="B19" s="33">
        <v>32</v>
      </c>
      <c r="C19" s="32">
        <v>13588.401</v>
      </c>
      <c r="D19" s="32">
        <v>144115.34656345201</v>
      </c>
      <c r="E19" s="32">
        <v>130907.540884181</v>
      </c>
      <c r="F19" s="32">
        <v>13207.8056792713</v>
      </c>
      <c r="G19" s="32">
        <v>130907.540884181</v>
      </c>
      <c r="H19" s="32">
        <v>9.1647461524551194E-2</v>
      </c>
    </row>
    <row r="20" spans="1:8" ht="14.25">
      <c r="A20" s="32">
        <v>19</v>
      </c>
      <c r="B20" s="33">
        <v>33</v>
      </c>
      <c r="C20" s="32">
        <v>28336.526999999998</v>
      </c>
      <c r="D20" s="32">
        <v>398091.07005166798</v>
      </c>
      <c r="E20" s="32">
        <v>304858.947265353</v>
      </c>
      <c r="F20" s="32">
        <v>93232.1227863151</v>
      </c>
      <c r="G20" s="32">
        <v>304858.947265353</v>
      </c>
      <c r="H20" s="32">
        <v>0.23419797579035001</v>
      </c>
    </row>
    <row r="21" spans="1:8" ht="14.25">
      <c r="A21" s="32">
        <v>20</v>
      </c>
      <c r="B21" s="33">
        <v>34</v>
      </c>
      <c r="C21" s="32">
        <v>38416.129000000001</v>
      </c>
      <c r="D21" s="32">
        <v>191741.13305102501</v>
      </c>
      <c r="E21" s="32">
        <v>128585.842637561</v>
      </c>
      <c r="F21" s="32">
        <v>63155.290413463801</v>
      </c>
      <c r="G21" s="32">
        <v>128585.842637561</v>
      </c>
      <c r="H21" s="32">
        <v>0.32937789304007797</v>
      </c>
    </row>
    <row r="22" spans="1:8" ht="14.25">
      <c r="A22" s="32">
        <v>21</v>
      </c>
      <c r="B22" s="33">
        <v>35</v>
      </c>
      <c r="C22" s="32">
        <v>30983.440999999999</v>
      </c>
      <c r="D22" s="32">
        <v>629193.98874336295</v>
      </c>
      <c r="E22" s="32">
        <v>579200.09819993097</v>
      </c>
      <c r="F22" s="32">
        <v>49993.890543431502</v>
      </c>
      <c r="G22" s="32">
        <v>579200.09819993097</v>
      </c>
      <c r="H22" s="32">
        <v>7.9457037794147006E-2</v>
      </c>
    </row>
    <row r="23" spans="1:8" ht="14.25">
      <c r="A23" s="32">
        <v>22</v>
      </c>
      <c r="B23" s="33">
        <v>36</v>
      </c>
      <c r="C23" s="32">
        <v>106215.68700000001</v>
      </c>
      <c r="D23" s="32">
        <v>621752.14021061896</v>
      </c>
      <c r="E23" s="32">
        <v>539315.68868861999</v>
      </c>
      <c r="F23" s="32">
        <v>82436.451521999305</v>
      </c>
      <c r="G23" s="32">
        <v>539315.68868861999</v>
      </c>
      <c r="H23" s="32">
        <v>0.132587322488466</v>
      </c>
    </row>
    <row r="24" spans="1:8" ht="14.25">
      <c r="A24" s="32">
        <v>23</v>
      </c>
      <c r="B24" s="33">
        <v>37</v>
      </c>
      <c r="C24" s="32">
        <v>92434.798999999999</v>
      </c>
      <c r="D24" s="32">
        <v>974908.78198672598</v>
      </c>
      <c r="E24" s="32">
        <v>835306.61102517496</v>
      </c>
      <c r="F24" s="32">
        <v>139602.17096155099</v>
      </c>
      <c r="G24" s="32">
        <v>835306.61102517496</v>
      </c>
      <c r="H24" s="32">
        <v>0.143195110702625</v>
      </c>
    </row>
    <row r="25" spans="1:8" ht="14.25">
      <c r="A25" s="32">
        <v>24</v>
      </c>
      <c r="B25" s="33">
        <v>38</v>
      </c>
      <c r="C25" s="32">
        <v>116904.436</v>
      </c>
      <c r="D25" s="32">
        <v>499919.87887256598</v>
      </c>
      <c r="E25" s="32">
        <v>462075.69540531002</v>
      </c>
      <c r="F25" s="32">
        <v>37844.183467256596</v>
      </c>
      <c r="G25" s="32">
        <v>462075.69540531002</v>
      </c>
      <c r="H25" s="32">
        <v>7.5700497352903698E-2</v>
      </c>
    </row>
    <row r="26" spans="1:8" ht="14.25">
      <c r="A26" s="32">
        <v>25</v>
      </c>
      <c r="B26" s="33">
        <v>39</v>
      </c>
      <c r="C26" s="32">
        <v>78115.154999999999</v>
      </c>
      <c r="D26" s="32">
        <v>108795.185953733</v>
      </c>
      <c r="E26" s="32">
        <v>74982.085007491507</v>
      </c>
      <c r="F26" s="32">
        <v>33813.100946241197</v>
      </c>
      <c r="G26" s="32">
        <v>74982.085007491507</v>
      </c>
      <c r="H26" s="32">
        <v>0.31079592952413299</v>
      </c>
    </row>
    <row r="27" spans="1:8" ht="14.25">
      <c r="A27" s="32">
        <v>26</v>
      </c>
      <c r="B27" s="33">
        <v>40</v>
      </c>
      <c r="C27" s="32">
        <v>8</v>
      </c>
      <c r="D27" s="32">
        <v>30.769300000000001</v>
      </c>
      <c r="E27" s="32">
        <v>24.778400000000001</v>
      </c>
      <c r="F27" s="32">
        <v>5.9908999999999999</v>
      </c>
      <c r="G27" s="32">
        <v>24.778400000000001</v>
      </c>
      <c r="H27" s="32">
        <v>0.194703811916423</v>
      </c>
    </row>
    <row r="28" spans="1:8" ht="14.25">
      <c r="A28" s="32">
        <v>27</v>
      </c>
      <c r="B28" s="33">
        <v>42</v>
      </c>
      <c r="C28" s="32">
        <v>5768.8720000000003</v>
      </c>
      <c r="D28" s="32">
        <v>74047.963399999993</v>
      </c>
      <c r="E28" s="32">
        <v>64878.697699999997</v>
      </c>
      <c r="F28" s="32">
        <v>9169.2656999999999</v>
      </c>
      <c r="G28" s="32">
        <v>64878.697699999997</v>
      </c>
      <c r="H28" s="32">
        <v>0.123828735848797</v>
      </c>
    </row>
    <row r="29" spans="1:8" ht="14.25">
      <c r="A29" s="32">
        <v>28</v>
      </c>
      <c r="B29" s="33">
        <v>75</v>
      </c>
      <c r="C29" s="32">
        <v>278</v>
      </c>
      <c r="D29" s="32">
        <v>149944.01709401701</v>
      </c>
      <c r="E29" s="32">
        <v>142715.717948718</v>
      </c>
      <c r="F29" s="32">
        <v>7228.29914529915</v>
      </c>
      <c r="G29" s="32">
        <v>142715.717948718</v>
      </c>
      <c r="H29" s="32">
        <v>4.8206652625338797E-2</v>
      </c>
    </row>
    <row r="30" spans="1:8" ht="14.25">
      <c r="A30" s="32">
        <v>29</v>
      </c>
      <c r="B30" s="33">
        <v>76</v>
      </c>
      <c r="C30" s="32">
        <v>1991</v>
      </c>
      <c r="D30" s="32">
        <v>266359.74798974401</v>
      </c>
      <c r="E30" s="32">
        <v>248805.279711966</v>
      </c>
      <c r="F30" s="32">
        <v>17554.4682777778</v>
      </c>
      <c r="G30" s="32">
        <v>248805.279711966</v>
      </c>
      <c r="H30" s="32">
        <v>6.5905109200109793E-2</v>
      </c>
    </row>
    <row r="31" spans="1:8" ht="14.25">
      <c r="A31" s="32">
        <v>30</v>
      </c>
      <c r="B31" s="33">
        <v>99</v>
      </c>
      <c r="C31" s="32">
        <v>51</v>
      </c>
      <c r="D31" s="32">
        <v>25895.926783147999</v>
      </c>
      <c r="E31" s="32">
        <v>21802.232055063901</v>
      </c>
      <c r="F31" s="32">
        <v>4093.69472808411</v>
      </c>
      <c r="G31" s="32">
        <v>21802.232055063901</v>
      </c>
      <c r="H31" s="32">
        <v>0.15808257269047099</v>
      </c>
    </row>
    <row r="32" spans="1:8" ht="14.25">
      <c r="A32" s="32"/>
      <c r="B32" s="33"/>
      <c r="C32" s="32"/>
      <c r="D32" s="32"/>
      <c r="E32" s="32"/>
      <c r="F32" s="32"/>
      <c r="G32" s="32"/>
      <c r="H32" s="32"/>
    </row>
    <row r="33" spans="1:8" ht="14.25">
      <c r="A33" s="32"/>
      <c r="B33" s="33"/>
      <c r="C33" s="32"/>
      <c r="D33" s="32"/>
      <c r="E33" s="32"/>
      <c r="F33" s="32"/>
      <c r="G33" s="32"/>
      <c r="H33" s="32"/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Windows 用户</cp:lastModifiedBy>
  <dcterms:created xsi:type="dcterms:W3CDTF">2013-06-21T00:28:37Z</dcterms:created>
  <dcterms:modified xsi:type="dcterms:W3CDTF">2014-04-16T00:36:11Z</dcterms:modified>
</cp:coreProperties>
</file>