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<sst xmlns="http://schemas.openxmlformats.org/spreadsheetml/2006/main" count="114" uniqueCount="71">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</sst>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7" sqref="J27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12181629.3002</v>
      </c>
      <c r="F3" s="25">
        <f>RA!I7</f>
        <v>1321885.7050999999</v>
      </c>
      <c r="G3" s="16">
        <f>E3-F3</f>
        <v>10859743.595100001</v>
      </c>
      <c r="H3" s="27">
        <f>RA!J7</f>
        <v>10.851468818529</v>
      </c>
      <c r="I3" s="20">
        <f>SUM(I4:I39)</f>
        <v>12181632.08696886</v>
      </c>
      <c r="J3" s="21">
        <f>SUM(J4:J39)</f>
        <v>10859743.654342467</v>
      </c>
      <c r="K3" s="22">
        <f>E3-I3</f>
        <v>-2.7867688592523336</v>
      </c>
      <c r="L3" s="22">
        <f>G3-J3</f>
        <v>-5.924246646463871E-2</v>
      </c>
    </row>
    <row r="4" spans="1:12">
      <c r="A4" s="59">
        <f>RA!A8</f>
        <v>41750</v>
      </c>
      <c r="B4" s="12">
        <v>12</v>
      </c>
      <c r="C4" s="56" t="s">
        <v>6</v>
      </c>
      <c r="D4" s="56"/>
      <c r="E4" s="15">
        <f>VLOOKUP(C4,RA!B8:D39,3,0)</f>
        <v>431597.435</v>
      </c>
      <c r="F4" s="25">
        <f>VLOOKUP(C4,RA!B8:I43,8,0)</f>
        <v>98553.611600000004</v>
      </c>
      <c r="G4" s="16">
        <f t="shared" ref="G4:G39" si="0">E4-F4</f>
        <v>333043.82339999999</v>
      </c>
      <c r="H4" s="27">
        <f>RA!J8</f>
        <v>22.834614760859299</v>
      </c>
      <c r="I4" s="20">
        <f>VLOOKUP(B4,RMS!B:D,3,FALSE)</f>
        <v>431597.77627777797</v>
      </c>
      <c r="J4" s="21">
        <f>VLOOKUP(B4,RMS!B:E,4,FALSE)</f>
        <v>333043.82594957302</v>
      </c>
      <c r="K4" s="22">
        <f t="shared" ref="K4:K39" si="1">E4-I4</f>
        <v>-0.34127777797402814</v>
      </c>
      <c r="L4" s="22">
        <f t="shared" ref="L4:L39" si="2">G4-J4</f>
        <v>-2.5495730224065483E-3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63437.490899999997</v>
      </c>
      <c r="F5" s="25">
        <f>VLOOKUP(C5,RA!B9:I44,8,0)</f>
        <v>14702.712600000001</v>
      </c>
      <c r="G5" s="16">
        <f t="shared" si="0"/>
        <v>48734.778299999998</v>
      </c>
      <c r="H5" s="27">
        <f>RA!J9</f>
        <v>23.1766931374645</v>
      </c>
      <c r="I5" s="20">
        <f>VLOOKUP(B5,RMS!B:D,3,FALSE)</f>
        <v>63437.502152726702</v>
      </c>
      <c r="J5" s="21">
        <f>VLOOKUP(B5,RMS!B:E,4,FALSE)</f>
        <v>48734.780625898202</v>
      </c>
      <c r="K5" s="22">
        <f t="shared" si="1"/>
        <v>-1.1252726704697125E-2</v>
      </c>
      <c r="L5" s="22">
        <f t="shared" si="2"/>
        <v>-2.3258982037077658E-3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83087.348700000002</v>
      </c>
      <c r="F6" s="25">
        <f>VLOOKUP(C6,RA!B10:I45,8,0)</f>
        <v>23570.289700000001</v>
      </c>
      <c r="G6" s="16">
        <f t="shared" si="0"/>
        <v>59517.059000000001</v>
      </c>
      <c r="H6" s="27">
        <f>RA!J10</f>
        <v>28.368084995832799</v>
      </c>
      <c r="I6" s="20">
        <f>VLOOKUP(B6,RMS!B:D,3,FALSE)</f>
        <v>83089.048587179495</v>
      </c>
      <c r="J6" s="21">
        <f>VLOOKUP(B6,RMS!B:E,4,FALSE)</f>
        <v>59517.059146153799</v>
      </c>
      <c r="K6" s="22">
        <f t="shared" si="1"/>
        <v>-1.6998871794930892</v>
      </c>
      <c r="L6" s="22">
        <f t="shared" si="2"/>
        <v>-1.4615379768656567E-4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38950.645700000001</v>
      </c>
      <c r="F7" s="25">
        <f>VLOOKUP(C7,RA!B11:I46,8,0)</f>
        <v>9152.5298000000003</v>
      </c>
      <c r="G7" s="16">
        <f t="shared" si="0"/>
        <v>29798.115900000001</v>
      </c>
      <c r="H7" s="27">
        <f>RA!J11</f>
        <v>23.497761424786901</v>
      </c>
      <c r="I7" s="20">
        <f>VLOOKUP(B7,RMS!B:D,3,FALSE)</f>
        <v>38950.659770940198</v>
      </c>
      <c r="J7" s="21">
        <f>VLOOKUP(B7,RMS!B:E,4,FALSE)</f>
        <v>29798.115987179499</v>
      </c>
      <c r="K7" s="22">
        <f t="shared" si="1"/>
        <v>-1.4070940196688753E-2</v>
      </c>
      <c r="L7" s="22">
        <f t="shared" si="2"/>
        <v>-8.7179498223122209E-5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83107.092900000003</v>
      </c>
      <c r="F8" s="25">
        <f>VLOOKUP(C8,RA!B12:I47,8,0)</f>
        <v>18996.0517</v>
      </c>
      <c r="G8" s="16">
        <f t="shared" si="0"/>
        <v>64111.041200000007</v>
      </c>
      <c r="H8" s="27">
        <f>RA!J12</f>
        <v>22.857317031721099</v>
      </c>
      <c r="I8" s="20">
        <f>VLOOKUP(B8,RMS!B:D,3,FALSE)</f>
        <v>83107.093680341903</v>
      </c>
      <c r="J8" s="21">
        <f>VLOOKUP(B8,RMS!B:E,4,FALSE)</f>
        <v>64111.040865812</v>
      </c>
      <c r="K8" s="22">
        <f t="shared" si="1"/>
        <v>-7.8034189937170595E-4</v>
      </c>
      <c r="L8" s="22">
        <f t="shared" si="2"/>
        <v>3.3418800740037113E-4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181554.0264</v>
      </c>
      <c r="F9" s="25">
        <f>VLOOKUP(C9,RA!B13:I48,8,0)</f>
        <v>50470.611499999999</v>
      </c>
      <c r="G9" s="16">
        <f t="shared" si="0"/>
        <v>131083.4149</v>
      </c>
      <c r="H9" s="27">
        <f>RA!J13</f>
        <v>27.799224561841001</v>
      </c>
      <c r="I9" s="20">
        <f>VLOOKUP(B9,RMS!B:D,3,FALSE)</f>
        <v>181554.152770085</v>
      </c>
      <c r="J9" s="21">
        <f>VLOOKUP(B9,RMS!B:E,4,FALSE)</f>
        <v>131083.41462734999</v>
      </c>
      <c r="K9" s="22">
        <f t="shared" si="1"/>
        <v>-0.12637008499586955</v>
      </c>
      <c r="L9" s="22">
        <f t="shared" si="2"/>
        <v>2.7265000971965492E-4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110517.4132</v>
      </c>
      <c r="F10" s="25">
        <f>VLOOKUP(C10,RA!B14:I49,8,0)</f>
        <v>24188.531200000001</v>
      </c>
      <c r="G10" s="16">
        <f t="shared" si="0"/>
        <v>86328.881999999998</v>
      </c>
      <c r="H10" s="27">
        <f>RA!J14</f>
        <v>21.886624469057001</v>
      </c>
      <c r="I10" s="20">
        <f>VLOOKUP(B10,RMS!B:D,3,FALSE)</f>
        <v>110517.408707692</v>
      </c>
      <c r="J10" s="21">
        <f>VLOOKUP(B10,RMS!B:E,4,FALSE)</f>
        <v>86328.881817948699</v>
      </c>
      <c r="K10" s="22">
        <f t="shared" si="1"/>
        <v>4.49230799858924E-3</v>
      </c>
      <c r="L10" s="22">
        <f t="shared" si="2"/>
        <v>1.8205129890702665E-4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79474.063200000004</v>
      </c>
      <c r="F11" s="25">
        <f>VLOOKUP(C11,RA!B15:I50,8,0)</f>
        <v>16968.373</v>
      </c>
      <c r="G11" s="16">
        <f t="shared" si="0"/>
        <v>62505.690200000005</v>
      </c>
      <c r="H11" s="27">
        <f>RA!J15</f>
        <v>21.350831097308198</v>
      </c>
      <c r="I11" s="20">
        <f>VLOOKUP(B11,RMS!B:D,3,FALSE)</f>
        <v>79474.107847863197</v>
      </c>
      <c r="J11" s="21">
        <f>VLOOKUP(B11,RMS!B:E,4,FALSE)</f>
        <v>62505.6915136752</v>
      </c>
      <c r="K11" s="22">
        <f t="shared" si="1"/>
        <v>-4.4647863192949444E-2</v>
      </c>
      <c r="L11" s="22">
        <f t="shared" si="2"/>
        <v>-1.313675194978714E-3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549432.02080000006</v>
      </c>
      <c r="F12" s="25">
        <f>VLOOKUP(C12,RA!B16:I51,8,0)</f>
        <v>29276.415300000001</v>
      </c>
      <c r="G12" s="16">
        <f t="shared" si="0"/>
        <v>520155.60550000006</v>
      </c>
      <c r="H12" s="27">
        <f>RA!J16</f>
        <v>5.32848727261511</v>
      </c>
      <c r="I12" s="20">
        <f>VLOOKUP(B12,RMS!B:D,3,FALSE)</f>
        <v>549431.89269999997</v>
      </c>
      <c r="J12" s="21">
        <f>VLOOKUP(B12,RMS!B:E,4,FALSE)</f>
        <v>520155.60550000001</v>
      </c>
      <c r="K12" s="22">
        <f t="shared" si="1"/>
        <v>0.12810000008903444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403400.87670000002</v>
      </c>
      <c r="F13" s="25">
        <f>VLOOKUP(C13,RA!B17:I52,8,0)</f>
        <v>48474.158000000003</v>
      </c>
      <c r="G13" s="16">
        <f t="shared" si="0"/>
        <v>354926.71870000003</v>
      </c>
      <c r="H13" s="27">
        <f>RA!J17</f>
        <v>12.016373984246201</v>
      </c>
      <c r="I13" s="20">
        <f>VLOOKUP(B13,RMS!B:D,3,FALSE)</f>
        <v>403400.91885470098</v>
      </c>
      <c r="J13" s="21">
        <f>VLOOKUP(B13,RMS!B:E,4,FALSE)</f>
        <v>354926.718836752</v>
      </c>
      <c r="K13" s="22">
        <f t="shared" si="1"/>
        <v>-4.2154700960963964E-2</v>
      </c>
      <c r="L13" s="22">
        <f t="shared" si="2"/>
        <v>-1.3675197260454297E-4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1526462.7333</v>
      </c>
      <c r="F14" s="25">
        <f>VLOOKUP(C14,RA!B18:I53,8,0)</f>
        <v>100958.9148</v>
      </c>
      <c r="G14" s="16">
        <f t="shared" si="0"/>
        <v>1425503.8185000001</v>
      </c>
      <c r="H14" s="27">
        <f>RA!J18</f>
        <v>6.61391284553281</v>
      </c>
      <c r="I14" s="20">
        <f>VLOOKUP(B14,RMS!B:D,3,FALSE)</f>
        <v>1526463.03374188</v>
      </c>
      <c r="J14" s="21">
        <f>VLOOKUP(B14,RMS!B:E,4,FALSE)</f>
        <v>1425503.8109427399</v>
      </c>
      <c r="K14" s="22">
        <f t="shared" si="1"/>
        <v>-0.30044188001193106</v>
      </c>
      <c r="L14" s="22">
        <f t="shared" si="2"/>
        <v>7.5572601053863764E-3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417340.8518</v>
      </c>
      <c r="F15" s="25">
        <f>VLOOKUP(C15,RA!B19:I54,8,0)</f>
        <v>57044.3603</v>
      </c>
      <c r="G15" s="16">
        <f t="shared" si="0"/>
        <v>360296.4915</v>
      </c>
      <c r="H15" s="27">
        <f>RA!J19</f>
        <v>13.668530184372401</v>
      </c>
      <c r="I15" s="20">
        <f>VLOOKUP(B15,RMS!B:D,3,FALSE)</f>
        <v>417340.81156752101</v>
      </c>
      <c r="J15" s="21">
        <f>VLOOKUP(B15,RMS!B:E,4,FALSE)</f>
        <v>360296.49125299102</v>
      </c>
      <c r="K15" s="22">
        <f t="shared" si="1"/>
        <v>4.0232478990219533E-2</v>
      </c>
      <c r="L15" s="22">
        <f t="shared" si="2"/>
        <v>2.4700898211449385E-4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717932.81889999995</v>
      </c>
      <c r="F16" s="25">
        <f>VLOOKUP(C16,RA!B20:I55,8,0)</f>
        <v>57807.407500000001</v>
      </c>
      <c r="G16" s="16">
        <f t="shared" si="0"/>
        <v>660125.41139999998</v>
      </c>
      <c r="H16" s="27">
        <f>RA!J20</f>
        <v>8.0519243553416597</v>
      </c>
      <c r="I16" s="20">
        <f>VLOOKUP(B16,RMS!B:D,3,FALSE)</f>
        <v>717932.87490000005</v>
      </c>
      <c r="J16" s="21">
        <f>VLOOKUP(B16,RMS!B:E,4,FALSE)</f>
        <v>660125.41139999998</v>
      </c>
      <c r="K16" s="22">
        <f t="shared" si="1"/>
        <v>-5.6000000098720193E-2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337796.75439999998</v>
      </c>
      <c r="F17" s="25">
        <f>VLOOKUP(C17,RA!B21:I56,8,0)</f>
        <v>44646.050999999999</v>
      </c>
      <c r="G17" s="16">
        <f t="shared" si="0"/>
        <v>293150.7034</v>
      </c>
      <c r="H17" s="27">
        <f>RA!J21</f>
        <v>13.2168383557447</v>
      </c>
      <c r="I17" s="20">
        <f>VLOOKUP(B17,RMS!B:D,3,FALSE)</f>
        <v>337796.63432435499</v>
      </c>
      <c r="J17" s="21">
        <f>VLOOKUP(B17,RMS!B:E,4,FALSE)</f>
        <v>293150.70331826602</v>
      </c>
      <c r="K17" s="22">
        <f t="shared" si="1"/>
        <v>0.12007564498344436</v>
      </c>
      <c r="L17" s="22">
        <f t="shared" si="2"/>
        <v>8.173397509381175E-5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862233.08019999997</v>
      </c>
      <c r="F18" s="25">
        <f>VLOOKUP(C18,RA!B22:I57,8,0)</f>
        <v>114223.0275</v>
      </c>
      <c r="G18" s="16">
        <f t="shared" si="0"/>
        <v>748010.0527</v>
      </c>
      <c r="H18" s="27">
        <f>RA!J22</f>
        <v>13.2473492519569</v>
      </c>
      <c r="I18" s="20">
        <f>VLOOKUP(B18,RMS!B:D,3,FALSE)</f>
        <v>862233.08239999996</v>
      </c>
      <c r="J18" s="21">
        <f>VLOOKUP(B18,RMS!B:E,4,FALSE)</f>
        <v>748010.05669999996</v>
      </c>
      <c r="K18" s="22">
        <f t="shared" si="1"/>
        <v>-2.199999988079071E-3</v>
      </c>
      <c r="L18" s="22">
        <f t="shared" si="2"/>
        <v>-3.9999999571591616E-3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1818945.0929</v>
      </c>
      <c r="F19" s="25">
        <f>VLOOKUP(C19,RA!B23:I58,8,0)</f>
        <v>116516.12149999999</v>
      </c>
      <c r="G19" s="16">
        <f t="shared" si="0"/>
        <v>1702428.9714000002</v>
      </c>
      <c r="H19" s="27">
        <f>RA!J23</f>
        <v>6.4056975636485403</v>
      </c>
      <c r="I19" s="20">
        <f>VLOOKUP(B19,RMS!B:D,3,FALSE)</f>
        <v>1818945.65172821</v>
      </c>
      <c r="J19" s="21">
        <f>VLOOKUP(B19,RMS!B:E,4,FALSE)</f>
        <v>1702428.9994564101</v>
      </c>
      <c r="K19" s="22">
        <f t="shared" si="1"/>
        <v>-0.55882820999249816</v>
      </c>
      <c r="L19" s="22">
        <f t="shared" si="2"/>
        <v>-2.8056409908458591E-2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194370.13589999999</v>
      </c>
      <c r="F20" s="25">
        <f>VLOOKUP(C20,RA!B24:I59,8,0)</f>
        <v>32390.015200000002</v>
      </c>
      <c r="G20" s="16">
        <f t="shared" si="0"/>
        <v>161980.1207</v>
      </c>
      <c r="H20" s="27">
        <f>RA!J24</f>
        <v>16.664090422133601</v>
      </c>
      <c r="I20" s="20">
        <f>VLOOKUP(B20,RMS!B:D,3,FALSE)</f>
        <v>194370.112765275</v>
      </c>
      <c r="J20" s="21">
        <f>VLOOKUP(B20,RMS!B:E,4,FALSE)</f>
        <v>161980.127422825</v>
      </c>
      <c r="K20" s="22">
        <f t="shared" si="1"/>
        <v>2.3134724993724376E-2</v>
      </c>
      <c r="L20" s="22">
        <f t="shared" si="2"/>
        <v>-6.7228249972686172E-3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163380.59229999999</v>
      </c>
      <c r="F21" s="25">
        <f>VLOOKUP(C21,RA!B25:I60,8,0)</f>
        <v>12185.999599999999</v>
      </c>
      <c r="G21" s="16">
        <f t="shared" si="0"/>
        <v>151194.59269999998</v>
      </c>
      <c r="H21" s="27">
        <f>RA!J25</f>
        <v>7.4586579889636004</v>
      </c>
      <c r="I21" s="20">
        <f>VLOOKUP(B21,RMS!B:D,3,FALSE)</f>
        <v>163380.58667816399</v>
      </c>
      <c r="J21" s="21">
        <f>VLOOKUP(B21,RMS!B:E,4,FALSE)</f>
        <v>151194.59944201601</v>
      </c>
      <c r="K21" s="22">
        <f t="shared" si="1"/>
        <v>5.6218359968625009E-3</v>
      </c>
      <c r="L21" s="22">
        <f t="shared" si="2"/>
        <v>-6.7420160339679569E-3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426213.84220000001</v>
      </c>
      <c r="F22" s="25">
        <f>VLOOKUP(C22,RA!B26:I61,8,0)</f>
        <v>87069.821800000005</v>
      </c>
      <c r="G22" s="16">
        <f t="shared" si="0"/>
        <v>339144.02040000004</v>
      </c>
      <c r="H22" s="27">
        <f>RA!J26</f>
        <v>20.4286705824872</v>
      </c>
      <c r="I22" s="20">
        <f>VLOOKUP(B22,RMS!B:D,3,FALSE)</f>
        <v>426213.83356181101</v>
      </c>
      <c r="J22" s="21">
        <f>VLOOKUP(B22,RMS!B:E,4,FALSE)</f>
        <v>339144.03063090798</v>
      </c>
      <c r="K22" s="22">
        <f t="shared" si="1"/>
        <v>8.6381889996118844E-3</v>
      </c>
      <c r="L22" s="22">
        <f t="shared" si="2"/>
        <v>-1.0230907937511802E-2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228236.85329999999</v>
      </c>
      <c r="F23" s="25">
        <f>VLOOKUP(C23,RA!B27:I62,8,0)</f>
        <v>72404.437300000005</v>
      </c>
      <c r="G23" s="16">
        <f t="shared" si="0"/>
        <v>155832.41599999997</v>
      </c>
      <c r="H23" s="27">
        <f>RA!J27</f>
        <v>31.7233769451027</v>
      </c>
      <c r="I23" s="20">
        <f>VLOOKUP(B23,RMS!B:D,3,FALSE)</f>
        <v>228236.833743764</v>
      </c>
      <c r="J23" s="21">
        <f>VLOOKUP(B23,RMS!B:E,4,FALSE)</f>
        <v>155832.427040665</v>
      </c>
      <c r="K23" s="22">
        <f t="shared" si="1"/>
        <v>1.9556235987693071E-2</v>
      </c>
      <c r="L23" s="22">
        <f t="shared" si="2"/>
        <v>-1.1040665034670383E-2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723369.0514</v>
      </c>
      <c r="F24" s="25">
        <f>VLOOKUP(C24,RA!B28:I63,8,0)</f>
        <v>26226.981800000001</v>
      </c>
      <c r="G24" s="16">
        <f t="shared" si="0"/>
        <v>697142.06960000005</v>
      </c>
      <c r="H24" s="27">
        <f>RA!J28</f>
        <v>3.62567098346834</v>
      </c>
      <c r="I24" s="20">
        <f>VLOOKUP(B24,RMS!B:D,3,FALSE)</f>
        <v>723369.05139823002</v>
      </c>
      <c r="J24" s="21">
        <f>VLOOKUP(B24,RMS!B:E,4,FALSE)</f>
        <v>697142.06583735498</v>
      </c>
      <c r="K24" s="22">
        <f t="shared" si="1"/>
        <v>1.7699785530567169E-6</v>
      </c>
      <c r="L24" s="22">
        <f t="shared" si="2"/>
        <v>3.7626450648531318E-3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748592.29249999998</v>
      </c>
      <c r="F25" s="25">
        <f>VLOOKUP(C25,RA!B29:I64,8,0)</f>
        <v>68456.195600000006</v>
      </c>
      <c r="G25" s="16">
        <f t="shared" si="0"/>
        <v>680136.0969</v>
      </c>
      <c r="H25" s="27">
        <f>RA!J29</f>
        <v>9.1446567491876802</v>
      </c>
      <c r="I25" s="20">
        <f>VLOOKUP(B25,RMS!B:D,3,FALSE)</f>
        <v>748592.289511504</v>
      </c>
      <c r="J25" s="21">
        <f>VLOOKUP(B25,RMS!B:E,4,FALSE)</f>
        <v>680136.12020156498</v>
      </c>
      <c r="K25" s="22">
        <f t="shared" si="1"/>
        <v>2.9884959803894162E-3</v>
      </c>
      <c r="L25" s="22">
        <f t="shared" si="2"/>
        <v>-2.3301564971916378E-2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852601.10389999999</v>
      </c>
      <c r="F26" s="25">
        <f>VLOOKUP(C26,RA!B30:I65,8,0)</f>
        <v>96058.0141</v>
      </c>
      <c r="G26" s="16">
        <f t="shared" si="0"/>
        <v>756543.08979999996</v>
      </c>
      <c r="H26" s="27">
        <f>RA!J30</f>
        <v>11.266466071954101</v>
      </c>
      <c r="I26" s="20">
        <f>VLOOKUP(B26,RMS!B:D,3,FALSE)</f>
        <v>852601.09687787597</v>
      </c>
      <c r="J26" s="21">
        <f>VLOOKUP(B26,RMS!B:E,4,FALSE)</f>
        <v>756543.06548868294</v>
      </c>
      <c r="K26" s="22">
        <f t="shared" si="1"/>
        <v>7.0221240166574717E-3</v>
      </c>
      <c r="L26" s="22">
        <f t="shared" si="2"/>
        <v>2.4311317014507949E-2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497772.39970000001</v>
      </c>
      <c r="F27" s="25">
        <f>VLOOKUP(C27,RA!B31:I66,8,0)</f>
        <v>31797.427</v>
      </c>
      <c r="G27" s="16">
        <f t="shared" si="0"/>
        <v>465974.97269999998</v>
      </c>
      <c r="H27" s="27">
        <f>RA!J31</f>
        <v>6.3879449762911404</v>
      </c>
      <c r="I27" s="20">
        <f>VLOOKUP(B27,RMS!B:D,3,FALSE)</f>
        <v>497772.38181504398</v>
      </c>
      <c r="J27" s="21">
        <f>VLOOKUP(B27,RMS!B:E,4,FALSE)</f>
        <v>465974.98470353999</v>
      </c>
      <c r="K27" s="22">
        <f t="shared" si="1"/>
        <v>1.7884956032503396E-2</v>
      </c>
      <c r="L27" s="22">
        <f t="shared" si="2"/>
        <v>-1.2003540003206581E-2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118394.3661</v>
      </c>
      <c r="F28" s="25">
        <f>VLOOKUP(C28,RA!B32:I67,8,0)</f>
        <v>36886.114699999998</v>
      </c>
      <c r="G28" s="16">
        <f t="shared" si="0"/>
        <v>81508.251400000008</v>
      </c>
      <c r="H28" s="27">
        <f>RA!J32</f>
        <v>31.155295572801801</v>
      </c>
      <c r="I28" s="20">
        <f>VLOOKUP(B28,RMS!B:D,3,FALSE)</f>
        <v>118394.33750444</v>
      </c>
      <c r="J28" s="21">
        <f>VLOOKUP(B28,RMS!B:E,4,FALSE)</f>
        <v>81508.241905855801</v>
      </c>
      <c r="K28" s="22">
        <f t="shared" si="1"/>
        <v>2.8595559997484088E-2</v>
      </c>
      <c r="L28" s="22">
        <f t="shared" si="2"/>
        <v>9.4941442075651139E-3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-61.538499999999999</v>
      </c>
      <c r="F29" s="25">
        <f>VLOOKUP(C29,RA!B33:I68,8,0)</f>
        <v>-11.9838</v>
      </c>
      <c r="G29" s="16">
        <f t="shared" si="0"/>
        <v>-49.554699999999997</v>
      </c>
      <c r="H29" s="27">
        <f>RA!J33</f>
        <v>19.473662828960698</v>
      </c>
      <c r="I29" s="20">
        <f>VLOOKUP(B29,RMS!B:D,3,FALSE)</f>
        <v>-61.538499999999999</v>
      </c>
      <c r="J29" s="21">
        <f>VLOOKUP(B29,RMS!B:E,4,FALSE)</f>
        <v>-49.554699999999997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88097.776299999998</v>
      </c>
      <c r="F31" s="25">
        <f>VLOOKUP(C31,RA!B35:I70,8,0)</f>
        <v>7229.8419000000004</v>
      </c>
      <c r="G31" s="16">
        <f t="shared" si="0"/>
        <v>80867.934399999998</v>
      </c>
      <c r="H31" s="27">
        <f>RA!J35</f>
        <v>8.2066111128391803</v>
      </c>
      <c r="I31" s="20">
        <f>VLOOKUP(B31,RMS!B:D,3,FALSE)</f>
        <v>88097.775800000003</v>
      </c>
      <c r="J31" s="21">
        <f>VLOOKUP(B31,RMS!B:E,4,FALSE)</f>
        <v>80867.9323</v>
      </c>
      <c r="K31" s="22">
        <f t="shared" si="1"/>
        <v>4.999999946448952E-4</v>
      </c>
      <c r="L31" s="22">
        <f t="shared" si="2"/>
        <v>2.0999999978812411E-3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177053.4179</v>
      </c>
      <c r="F35" s="25">
        <f>VLOOKUP(C35,RA!B8:I74,8,0)</f>
        <v>8104.7276000000002</v>
      </c>
      <c r="G35" s="16">
        <f t="shared" si="0"/>
        <v>168948.69029999999</v>
      </c>
      <c r="H35" s="27">
        <f>RA!J39</f>
        <v>4.5775606571896601</v>
      </c>
      <c r="I35" s="20">
        <f>VLOOKUP(B35,RMS!B:D,3,FALSE)</f>
        <v>177053.41880341899</v>
      </c>
      <c r="J35" s="21">
        <f>VLOOKUP(B35,RMS!B:E,4,FALSE)</f>
        <v>168948.69017094001</v>
      </c>
      <c r="K35" s="22">
        <f t="shared" si="1"/>
        <v>-9.0341898612678051E-4</v>
      </c>
      <c r="L35" s="22">
        <f t="shared" si="2"/>
        <v>1.2905997573398054E-4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249290.60800000001</v>
      </c>
      <c r="F36" s="25">
        <f>VLOOKUP(C36,RA!B8:I75,8,0)</f>
        <v>16571.2274</v>
      </c>
      <c r="G36" s="16">
        <f t="shared" si="0"/>
        <v>232719.3806</v>
      </c>
      <c r="H36" s="27">
        <f>RA!J40</f>
        <v>6.6473532769433499</v>
      </c>
      <c r="I36" s="20">
        <f>VLOOKUP(B36,RMS!B:D,3,FALSE)</f>
        <v>249290.602735897</v>
      </c>
      <c r="J36" s="21">
        <f>VLOOKUP(B36,RMS!B:E,4,FALSE)</f>
        <v>232719.379462393</v>
      </c>
      <c r="K36" s="22">
        <f t="shared" si="1"/>
        <v>5.2641030051745474E-3</v>
      </c>
      <c r="L36" s="22">
        <f t="shared" si="2"/>
        <v>1.1376070033293217E-3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9048.6542000000009</v>
      </c>
      <c r="F39" s="25">
        <f>VLOOKUP(C39,RA!B8:I78,8,0)</f>
        <v>967.71789999999999</v>
      </c>
      <c r="G39" s="16">
        <f t="shared" si="0"/>
        <v>8080.9363000000012</v>
      </c>
      <c r="H39" s="27">
        <f>RA!J43</f>
        <v>10.694605834312901</v>
      </c>
      <c r="I39" s="20">
        <f>VLOOKUP(B39,RMS!B:D,3,FALSE)</f>
        <v>9048.6542621586905</v>
      </c>
      <c r="J39" s="21">
        <f>VLOOKUP(B39,RMS!B:E,4,FALSE)</f>
        <v>8080.9364949701203</v>
      </c>
      <c r="K39" s="22">
        <f t="shared" si="1"/>
        <v>-6.2158689615898766E-5</v>
      </c>
      <c r="L39" s="22">
        <f t="shared" si="2"/>
        <v>-1.9497011908242712E-4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12181629.3002</v>
      </c>
      <c r="E7" s="44">
        <v>26088574</v>
      </c>
      <c r="F7" s="45">
        <v>46.693350507390697</v>
      </c>
      <c r="G7" s="44">
        <v>21131876.3037</v>
      </c>
      <c r="H7" s="45">
        <v>-42.354246612417001</v>
      </c>
      <c r="I7" s="44">
        <v>1321885.7050999999</v>
      </c>
      <c r="J7" s="45">
        <v>10.851468818529</v>
      </c>
      <c r="K7" s="44">
        <v>2250518.8838</v>
      </c>
      <c r="L7" s="45">
        <v>10.649877235018399</v>
      </c>
      <c r="M7" s="45">
        <v>-0.41263069836232702</v>
      </c>
      <c r="N7" s="44">
        <v>342959115.65939999</v>
      </c>
      <c r="O7" s="44">
        <v>2487962247.3274002</v>
      </c>
      <c r="P7" s="44">
        <v>753061</v>
      </c>
      <c r="Q7" s="44">
        <v>1259575</v>
      </c>
      <c r="R7" s="45">
        <v>-40.213087747851503</v>
      </c>
      <c r="S7" s="44">
        <v>16.1761521313678</v>
      </c>
      <c r="T7" s="44">
        <v>17.545775960462901</v>
      </c>
      <c r="U7" s="46">
        <v>-8.4669321725722106</v>
      </c>
    </row>
    <row r="8" spans="1:23" ht="12" thickBot="1">
      <c r="A8" s="70">
        <v>41750</v>
      </c>
      <c r="B8" s="60" t="s">
        <v>6</v>
      </c>
      <c r="C8" s="61"/>
      <c r="D8" s="47">
        <v>431597.435</v>
      </c>
      <c r="E8" s="47">
        <v>741276</v>
      </c>
      <c r="F8" s="48">
        <v>58.223581365105602</v>
      </c>
      <c r="G8" s="47">
        <v>644826.03289999999</v>
      </c>
      <c r="H8" s="48">
        <v>-33.067616228370802</v>
      </c>
      <c r="I8" s="47">
        <v>98553.611600000004</v>
      </c>
      <c r="J8" s="48">
        <v>22.834614760859299</v>
      </c>
      <c r="K8" s="47">
        <v>140198.15609999999</v>
      </c>
      <c r="L8" s="48">
        <v>21.742012410615899</v>
      </c>
      <c r="M8" s="48">
        <v>-0.29704060066450499</v>
      </c>
      <c r="N8" s="47">
        <v>11679653.688100001</v>
      </c>
      <c r="O8" s="47">
        <v>100663283.5166</v>
      </c>
      <c r="P8" s="47">
        <v>19603</v>
      </c>
      <c r="Q8" s="47">
        <v>33775</v>
      </c>
      <c r="R8" s="48">
        <v>-41.960029607697997</v>
      </c>
      <c r="S8" s="47">
        <v>22.0169073611182</v>
      </c>
      <c r="T8" s="47">
        <v>22.9936174211695</v>
      </c>
      <c r="U8" s="49">
        <v>-4.4361819034410503</v>
      </c>
    </row>
    <row r="9" spans="1:23" ht="12" thickBot="1">
      <c r="A9" s="71"/>
      <c r="B9" s="60" t="s">
        <v>7</v>
      </c>
      <c r="C9" s="61"/>
      <c r="D9" s="47">
        <v>63437.490899999997</v>
      </c>
      <c r="E9" s="47">
        <v>162954</v>
      </c>
      <c r="F9" s="48">
        <v>38.9296923671711</v>
      </c>
      <c r="G9" s="47">
        <v>151611.8388</v>
      </c>
      <c r="H9" s="48">
        <v>-58.157956923348102</v>
      </c>
      <c r="I9" s="47">
        <v>14702.712600000001</v>
      </c>
      <c r="J9" s="48">
        <v>23.1766931374645</v>
      </c>
      <c r="K9" s="47">
        <v>32240.049299999999</v>
      </c>
      <c r="L9" s="48">
        <v>21.264862661899201</v>
      </c>
      <c r="M9" s="48">
        <v>-0.54396122464986396</v>
      </c>
      <c r="N9" s="47">
        <v>2016565.8345000001</v>
      </c>
      <c r="O9" s="47">
        <v>16877958.506900001</v>
      </c>
      <c r="P9" s="47">
        <v>3715</v>
      </c>
      <c r="Q9" s="47">
        <v>7767</v>
      </c>
      <c r="R9" s="48">
        <v>-52.169434788206502</v>
      </c>
      <c r="S9" s="47">
        <v>17.076040619111701</v>
      </c>
      <c r="T9" s="47">
        <v>17.194671224411</v>
      </c>
      <c r="U9" s="49">
        <v>-0.69471962467975601</v>
      </c>
    </row>
    <row r="10" spans="1:23" ht="12" thickBot="1">
      <c r="A10" s="71"/>
      <c r="B10" s="60" t="s">
        <v>8</v>
      </c>
      <c r="C10" s="61"/>
      <c r="D10" s="47">
        <v>83087.348700000002</v>
      </c>
      <c r="E10" s="47">
        <v>225253</v>
      </c>
      <c r="F10" s="48">
        <v>36.886234012421603</v>
      </c>
      <c r="G10" s="47">
        <v>194244.8621</v>
      </c>
      <c r="H10" s="48">
        <v>-57.2254587319661</v>
      </c>
      <c r="I10" s="47">
        <v>23570.289700000001</v>
      </c>
      <c r="J10" s="48">
        <v>28.368084995832799</v>
      </c>
      <c r="K10" s="47">
        <v>51839.328600000001</v>
      </c>
      <c r="L10" s="48">
        <v>26.6876189359966</v>
      </c>
      <c r="M10" s="48">
        <v>-0.54532031304124595</v>
      </c>
      <c r="N10" s="47">
        <v>2904381.5303000002</v>
      </c>
      <c r="O10" s="47">
        <v>23872535.895599999</v>
      </c>
      <c r="P10" s="47">
        <v>71228</v>
      </c>
      <c r="Q10" s="47">
        <v>120344</v>
      </c>
      <c r="R10" s="48">
        <v>-40.813002725520199</v>
      </c>
      <c r="S10" s="47">
        <v>1.1664984093334101</v>
      </c>
      <c r="T10" s="47">
        <v>1.6697613541181899</v>
      </c>
      <c r="U10" s="49">
        <v>-43.143045953433798</v>
      </c>
    </row>
    <row r="11" spans="1:23" ht="12" thickBot="1">
      <c r="A11" s="71"/>
      <c r="B11" s="60" t="s">
        <v>9</v>
      </c>
      <c r="C11" s="61"/>
      <c r="D11" s="47">
        <v>38950.645700000001</v>
      </c>
      <c r="E11" s="47">
        <v>63548</v>
      </c>
      <c r="F11" s="48">
        <v>61.293267608736699</v>
      </c>
      <c r="G11" s="47">
        <v>59816.412300000004</v>
      </c>
      <c r="H11" s="48">
        <v>-34.8830125340031</v>
      </c>
      <c r="I11" s="47">
        <v>9152.5298000000003</v>
      </c>
      <c r="J11" s="48">
        <v>23.497761424786901</v>
      </c>
      <c r="K11" s="47">
        <v>12970.492700000001</v>
      </c>
      <c r="L11" s="48">
        <v>21.6838359260808</v>
      </c>
      <c r="M11" s="48">
        <v>-0.294357584426997</v>
      </c>
      <c r="N11" s="47">
        <v>1081752.6429999999</v>
      </c>
      <c r="O11" s="47">
        <v>10320646.091</v>
      </c>
      <c r="P11" s="47">
        <v>2289</v>
      </c>
      <c r="Q11" s="47">
        <v>4135</v>
      </c>
      <c r="R11" s="48">
        <v>-44.643288996372398</v>
      </c>
      <c r="S11" s="47">
        <v>17.016446352118798</v>
      </c>
      <c r="T11" s="47">
        <v>20.398307496977001</v>
      </c>
      <c r="U11" s="49">
        <v>-19.874074027431099</v>
      </c>
    </row>
    <row r="12" spans="1:23" ht="12" thickBot="1">
      <c r="A12" s="71"/>
      <c r="B12" s="60" t="s">
        <v>10</v>
      </c>
      <c r="C12" s="61"/>
      <c r="D12" s="47">
        <v>83107.092900000003</v>
      </c>
      <c r="E12" s="47">
        <v>169196</v>
      </c>
      <c r="F12" s="48">
        <v>49.118828400198602</v>
      </c>
      <c r="G12" s="47">
        <v>143598.80869999999</v>
      </c>
      <c r="H12" s="48">
        <v>-42.125499750054701</v>
      </c>
      <c r="I12" s="47">
        <v>18996.0517</v>
      </c>
      <c r="J12" s="48">
        <v>22.857317031721099</v>
      </c>
      <c r="K12" s="47">
        <v>21597.084800000001</v>
      </c>
      <c r="L12" s="48">
        <v>15.0398774164761</v>
      </c>
      <c r="M12" s="48">
        <v>-0.12043445326473</v>
      </c>
      <c r="N12" s="47">
        <v>3057741.8653000002</v>
      </c>
      <c r="O12" s="47">
        <v>28156029.636399999</v>
      </c>
      <c r="P12" s="47">
        <v>848</v>
      </c>
      <c r="Q12" s="47">
        <v>3289</v>
      </c>
      <c r="R12" s="48">
        <v>-74.217087260565506</v>
      </c>
      <c r="S12" s="47">
        <v>98.003647287735902</v>
      </c>
      <c r="T12" s="47">
        <v>85.973071055031895</v>
      </c>
      <c r="U12" s="49">
        <v>12.275641331370601</v>
      </c>
    </row>
    <row r="13" spans="1:23" ht="12" thickBot="1">
      <c r="A13" s="71"/>
      <c r="B13" s="60" t="s">
        <v>11</v>
      </c>
      <c r="C13" s="61"/>
      <c r="D13" s="47">
        <v>181554.0264</v>
      </c>
      <c r="E13" s="47">
        <v>313936</v>
      </c>
      <c r="F13" s="48">
        <v>57.8315409510219</v>
      </c>
      <c r="G13" s="47">
        <v>292016.0442</v>
      </c>
      <c r="H13" s="48">
        <v>-37.8273796916259</v>
      </c>
      <c r="I13" s="47">
        <v>50470.611499999999</v>
      </c>
      <c r="J13" s="48">
        <v>27.799224561841001</v>
      </c>
      <c r="K13" s="47">
        <v>68851.241500000004</v>
      </c>
      <c r="L13" s="48">
        <v>23.577896785987601</v>
      </c>
      <c r="M13" s="48">
        <v>-0.26696148972128603</v>
      </c>
      <c r="N13" s="47">
        <v>5637442.8596999999</v>
      </c>
      <c r="O13" s="47">
        <v>49373749.714599997</v>
      </c>
      <c r="P13" s="47">
        <v>8139</v>
      </c>
      <c r="Q13" s="47">
        <v>16067</v>
      </c>
      <c r="R13" s="48">
        <v>-49.343374618783798</v>
      </c>
      <c r="S13" s="47">
        <v>22.306674824917099</v>
      </c>
      <c r="T13" s="47">
        <v>21.338361772577301</v>
      </c>
      <c r="U13" s="49">
        <v>4.3409116775132599</v>
      </c>
    </row>
    <row r="14" spans="1:23" ht="12" thickBot="1">
      <c r="A14" s="71"/>
      <c r="B14" s="60" t="s">
        <v>12</v>
      </c>
      <c r="C14" s="61"/>
      <c r="D14" s="47">
        <v>110517.4132</v>
      </c>
      <c r="E14" s="47">
        <v>134594</v>
      </c>
      <c r="F14" s="48">
        <v>82.111693834792106</v>
      </c>
      <c r="G14" s="47">
        <v>132927.99849999999</v>
      </c>
      <c r="H14" s="48">
        <v>-16.859191105627001</v>
      </c>
      <c r="I14" s="47">
        <v>24188.531200000001</v>
      </c>
      <c r="J14" s="48">
        <v>21.886624469057001</v>
      </c>
      <c r="K14" s="47">
        <v>26476.738399999998</v>
      </c>
      <c r="L14" s="48">
        <v>19.9181050634716</v>
      </c>
      <c r="M14" s="48">
        <v>-8.6423303559173006E-2</v>
      </c>
      <c r="N14" s="47">
        <v>2879980.8815000001</v>
      </c>
      <c r="O14" s="47">
        <v>21516393.9877</v>
      </c>
      <c r="P14" s="47">
        <v>2198</v>
      </c>
      <c r="Q14" s="47">
        <v>2520</v>
      </c>
      <c r="R14" s="48">
        <v>-12.7777777777778</v>
      </c>
      <c r="S14" s="47">
        <v>50.280897725204703</v>
      </c>
      <c r="T14" s="47">
        <v>56.373553928571397</v>
      </c>
      <c r="U14" s="49">
        <v>-12.117238313174701</v>
      </c>
    </row>
    <row r="15" spans="1:23" ht="12" thickBot="1">
      <c r="A15" s="71"/>
      <c r="B15" s="60" t="s">
        <v>13</v>
      </c>
      <c r="C15" s="61"/>
      <c r="D15" s="47">
        <v>79474.063200000004</v>
      </c>
      <c r="E15" s="47">
        <v>120704</v>
      </c>
      <c r="F15" s="48">
        <v>65.842112274655406</v>
      </c>
      <c r="G15" s="47">
        <v>118986.4862</v>
      </c>
      <c r="H15" s="48">
        <v>-33.207487893696602</v>
      </c>
      <c r="I15" s="47">
        <v>16968.373</v>
      </c>
      <c r="J15" s="48">
        <v>21.350831097308198</v>
      </c>
      <c r="K15" s="47">
        <v>27945.5658</v>
      </c>
      <c r="L15" s="48">
        <v>23.486335879376501</v>
      </c>
      <c r="M15" s="48">
        <v>-0.39280624620597199</v>
      </c>
      <c r="N15" s="47">
        <v>2716118.8265</v>
      </c>
      <c r="O15" s="47">
        <v>16358420.024499999</v>
      </c>
      <c r="P15" s="47">
        <v>2851</v>
      </c>
      <c r="Q15" s="47">
        <v>5563</v>
      </c>
      <c r="R15" s="48">
        <v>-48.750674096710398</v>
      </c>
      <c r="S15" s="47">
        <v>27.875855208698699</v>
      </c>
      <c r="T15" s="47">
        <v>27.7300232608305</v>
      </c>
      <c r="U15" s="49">
        <v>0.52314788829403502</v>
      </c>
    </row>
    <row r="16" spans="1:23" ht="12" thickBot="1">
      <c r="A16" s="71"/>
      <c r="B16" s="60" t="s">
        <v>14</v>
      </c>
      <c r="C16" s="61"/>
      <c r="D16" s="47">
        <v>549432.02080000006</v>
      </c>
      <c r="E16" s="47">
        <v>1222066</v>
      </c>
      <c r="F16" s="48">
        <v>44.9592755874069</v>
      </c>
      <c r="G16" s="47">
        <v>1051552.0448</v>
      </c>
      <c r="H16" s="48">
        <v>-47.750373030323999</v>
      </c>
      <c r="I16" s="47">
        <v>29276.415300000001</v>
      </c>
      <c r="J16" s="48">
        <v>5.32848727261511</v>
      </c>
      <c r="K16" s="47">
        <v>65815.723499999993</v>
      </c>
      <c r="L16" s="48">
        <v>6.25891260689031</v>
      </c>
      <c r="M16" s="48">
        <v>-0.55517597098207105</v>
      </c>
      <c r="N16" s="47">
        <v>18558593.475499999</v>
      </c>
      <c r="O16" s="47">
        <v>123209288.5326</v>
      </c>
      <c r="P16" s="47">
        <v>32434</v>
      </c>
      <c r="Q16" s="47">
        <v>65183</v>
      </c>
      <c r="R16" s="48">
        <v>-50.241627418191896</v>
      </c>
      <c r="S16" s="47">
        <v>16.940001874576101</v>
      </c>
      <c r="T16" s="47">
        <v>18.462767031281199</v>
      </c>
      <c r="U16" s="49">
        <v>-8.9891675808519107</v>
      </c>
    </row>
    <row r="17" spans="1:21" ht="12" thickBot="1">
      <c r="A17" s="71"/>
      <c r="B17" s="60" t="s">
        <v>15</v>
      </c>
      <c r="C17" s="61"/>
      <c r="D17" s="47">
        <v>403400.87670000002</v>
      </c>
      <c r="E17" s="47">
        <v>944247</v>
      </c>
      <c r="F17" s="48">
        <v>42.721965407356301</v>
      </c>
      <c r="G17" s="47">
        <v>463504.96029999998</v>
      </c>
      <c r="H17" s="48">
        <v>-12.9673010534986</v>
      </c>
      <c r="I17" s="47">
        <v>48474.158000000003</v>
      </c>
      <c r="J17" s="48">
        <v>12.016373984246201</v>
      </c>
      <c r="K17" s="47">
        <v>65065.007100000003</v>
      </c>
      <c r="L17" s="48">
        <v>14.037607506484299</v>
      </c>
      <c r="M17" s="48">
        <v>-0.25498881563942799</v>
      </c>
      <c r="N17" s="47">
        <v>17392044.504299998</v>
      </c>
      <c r="O17" s="47">
        <v>141705904.72499999</v>
      </c>
      <c r="P17" s="47">
        <v>10496</v>
      </c>
      <c r="Q17" s="47">
        <v>14312</v>
      </c>
      <c r="R17" s="48">
        <v>-26.6629401900503</v>
      </c>
      <c r="S17" s="47">
        <v>38.4337725514482</v>
      </c>
      <c r="T17" s="47">
        <v>51.405096597261</v>
      </c>
      <c r="U17" s="49">
        <v>-33.749806965863698</v>
      </c>
    </row>
    <row r="18" spans="1:21" ht="12" thickBot="1">
      <c r="A18" s="71"/>
      <c r="B18" s="60" t="s">
        <v>16</v>
      </c>
      <c r="C18" s="61"/>
      <c r="D18" s="47">
        <v>1526462.7333</v>
      </c>
      <c r="E18" s="47">
        <v>3015562</v>
      </c>
      <c r="F18" s="48">
        <v>50.619510834133102</v>
      </c>
      <c r="G18" s="47">
        <v>2665798.0432000002</v>
      </c>
      <c r="H18" s="48">
        <v>-42.738995656713499</v>
      </c>
      <c r="I18" s="47">
        <v>100958.9148</v>
      </c>
      <c r="J18" s="48">
        <v>6.61391284553281</v>
      </c>
      <c r="K18" s="47">
        <v>279917.40010000003</v>
      </c>
      <c r="L18" s="48">
        <v>10.5003228138014</v>
      </c>
      <c r="M18" s="48">
        <v>-0.63932604845596397</v>
      </c>
      <c r="N18" s="47">
        <v>38434739.184299998</v>
      </c>
      <c r="O18" s="47">
        <v>340344213.49879998</v>
      </c>
      <c r="P18" s="47">
        <v>67550</v>
      </c>
      <c r="Q18" s="47">
        <v>132594</v>
      </c>
      <c r="R18" s="48">
        <v>-49.055010030619798</v>
      </c>
      <c r="S18" s="47">
        <v>22.597523809030299</v>
      </c>
      <c r="T18" s="47">
        <v>20.5528777342866</v>
      </c>
      <c r="U18" s="49">
        <v>9.0480978890556703</v>
      </c>
    </row>
    <row r="19" spans="1:21" ht="12" thickBot="1">
      <c r="A19" s="71"/>
      <c r="B19" s="60" t="s">
        <v>17</v>
      </c>
      <c r="C19" s="61"/>
      <c r="D19" s="47">
        <v>417340.8518</v>
      </c>
      <c r="E19" s="47">
        <v>880759</v>
      </c>
      <c r="F19" s="48">
        <v>47.384227898891801</v>
      </c>
      <c r="G19" s="47">
        <v>780554.36100000003</v>
      </c>
      <c r="H19" s="48">
        <v>-46.532762783449499</v>
      </c>
      <c r="I19" s="47">
        <v>57044.3603</v>
      </c>
      <c r="J19" s="48">
        <v>13.668530184372401</v>
      </c>
      <c r="K19" s="47">
        <v>89722.233300000007</v>
      </c>
      <c r="L19" s="48">
        <v>11.4946809322868</v>
      </c>
      <c r="M19" s="48">
        <v>-0.36421154264781302</v>
      </c>
      <c r="N19" s="47">
        <v>13514551.8794</v>
      </c>
      <c r="O19" s="47">
        <v>104992164.84460001</v>
      </c>
      <c r="P19" s="47">
        <v>9907</v>
      </c>
      <c r="Q19" s="47">
        <v>19545</v>
      </c>
      <c r="R19" s="48">
        <v>-49.311844461499099</v>
      </c>
      <c r="S19" s="47">
        <v>42.125855637428103</v>
      </c>
      <c r="T19" s="47">
        <v>38.252838920439999</v>
      </c>
      <c r="U19" s="49">
        <v>9.1939182204929804</v>
      </c>
    </row>
    <row r="20" spans="1:21" ht="12" thickBot="1">
      <c r="A20" s="71"/>
      <c r="B20" s="60" t="s">
        <v>18</v>
      </c>
      <c r="C20" s="61"/>
      <c r="D20" s="47">
        <v>717932.81889999995</v>
      </c>
      <c r="E20" s="47">
        <v>1302720</v>
      </c>
      <c r="F20" s="48">
        <v>55.110293762281998</v>
      </c>
      <c r="G20" s="47">
        <v>1087606.1525000001</v>
      </c>
      <c r="H20" s="48">
        <v>-33.989632437280697</v>
      </c>
      <c r="I20" s="47">
        <v>57807.407500000001</v>
      </c>
      <c r="J20" s="48">
        <v>8.0519243553416597</v>
      </c>
      <c r="K20" s="47">
        <v>64854.013700000003</v>
      </c>
      <c r="L20" s="48">
        <v>5.9630054087984803</v>
      </c>
      <c r="M20" s="48">
        <v>-0.108653355405203</v>
      </c>
      <c r="N20" s="47">
        <v>18763312.281500001</v>
      </c>
      <c r="O20" s="47">
        <v>143857820.07100001</v>
      </c>
      <c r="P20" s="47">
        <v>30903</v>
      </c>
      <c r="Q20" s="47">
        <v>59811</v>
      </c>
      <c r="R20" s="48">
        <v>-48.332246576716699</v>
      </c>
      <c r="S20" s="47">
        <v>23.231816292916498</v>
      </c>
      <c r="T20" s="47">
        <v>26.895827550116199</v>
      </c>
      <c r="U20" s="49">
        <v>-15.7715230311839</v>
      </c>
    </row>
    <row r="21" spans="1:21" ht="12" thickBot="1">
      <c r="A21" s="71"/>
      <c r="B21" s="60" t="s">
        <v>19</v>
      </c>
      <c r="C21" s="61"/>
      <c r="D21" s="47">
        <v>337796.75439999998</v>
      </c>
      <c r="E21" s="47">
        <v>598994</v>
      </c>
      <c r="F21" s="48">
        <v>56.394013028511097</v>
      </c>
      <c r="G21" s="47">
        <v>541518.29399999999</v>
      </c>
      <c r="H21" s="48">
        <v>-37.620435331036099</v>
      </c>
      <c r="I21" s="47">
        <v>44646.050999999999</v>
      </c>
      <c r="J21" s="48">
        <v>13.2168383557447</v>
      </c>
      <c r="K21" s="47">
        <v>37015.440000000002</v>
      </c>
      <c r="L21" s="48">
        <v>6.8354920618803696</v>
      </c>
      <c r="M21" s="48">
        <v>0.206146705266775</v>
      </c>
      <c r="N21" s="47">
        <v>7756417.1354</v>
      </c>
      <c r="O21" s="47">
        <v>61007469.281199999</v>
      </c>
      <c r="P21" s="47">
        <v>25858</v>
      </c>
      <c r="Q21" s="47">
        <v>46701</v>
      </c>
      <c r="R21" s="48">
        <v>-44.630735958544797</v>
      </c>
      <c r="S21" s="47">
        <v>13.063529832160301</v>
      </c>
      <c r="T21" s="47">
        <v>12.657836239052701</v>
      </c>
      <c r="U21" s="49">
        <v>3.1055434351962998</v>
      </c>
    </row>
    <row r="22" spans="1:21" ht="12" thickBot="1">
      <c r="A22" s="71"/>
      <c r="B22" s="60" t="s">
        <v>20</v>
      </c>
      <c r="C22" s="61"/>
      <c r="D22" s="47">
        <v>862233.08019999997</v>
      </c>
      <c r="E22" s="47">
        <v>1393781</v>
      </c>
      <c r="F22" s="48">
        <v>61.862880911707101</v>
      </c>
      <c r="G22" s="47">
        <v>1268261.8984000001</v>
      </c>
      <c r="H22" s="48">
        <v>-32.014587737141099</v>
      </c>
      <c r="I22" s="47">
        <v>114223.0275</v>
      </c>
      <c r="J22" s="48">
        <v>13.2473492519569</v>
      </c>
      <c r="K22" s="47">
        <v>168974.67420000001</v>
      </c>
      <c r="L22" s="48">
        <v>13.323326547393201</v>
      </c>
      <c r="M22" s="48">
        <v>-0.32402279784954902</v>
      </c>
      <c r="N22" s="47">
        <v>23897033.344000001</v>
      </c>
      <c r="O22" s="47">
        <v>163596472.6006</v>
      </c>
      <c r="P22" s="47">
        <v>51787</v>
      </c>
      <c r="Q22" s="47">
        <v>92394</v>
      </c>
      <c r="R22" s="48">
        <v>-43.949823581617899</v>
      </c>
      <c r="S22" s="47">
        <v>16.649604730917002</v>
      </c>
      <c r="T22" s="47">
        <v>16.379475346884</v>
      </c>
      <c r="U22" s="49">
        <v>1.6224372193738701</v>
      </c>
    </row>
    <row r="23" spans="1:21" ht="12" thickBot="1">
      <c r="A23" s="71"/>
      <c r="B23" s="60" t="s">
        <v>21</v>
      </c>
      <c r="C23" s="61"/>
      <c r="D23" s="47">
        <v>1818945.0929</v>
      </c>
      <c r="E23" s="47">
        <v>3584908</v>
      </c>
      <c r="F23" s="48">
        <v>50.7389615828356</v>
      </c>
      <c r="G23" s="47">
        <v>3137640.4511000002</v>
      </c>
      <c r="H23" s="48">
        <v>-42.028249531831797</v>
      </c>
      <c r="I23" s="47">
        <v>116516.12149999999</v>
      </c>
      <c r="J23" s="48">
        <v>6.4056975636485403</v>
      </c>
      <c r="K23" s="47">
        <v>240408.1096</v>
      </c>
      <c r="L23" s="48">
        <v>7.6620668730770998</v>
      </c>
      <c r="M23" s="48">
        <v>-0.51534030322910496</v>
      </c>
      <c r="N23" s="47">
        <v>53161276.636299998</v>
      </c>
      <c r="O23" s="47">
        <v>337310536.35610002</v>
      </c>
      <c r="P23" s="47">
        <v>62791</v>
      </c>
      <c r="Q23" s="47">
        <v>116645</v>
      </c>
      <c r="R23" s="48">
        <v>-46.169145698486901</v>
      </c>
      <c r="S23" s="47">
        <v>28.968245336115</v>
      </c>
      <c r="T23" s="47">
        <v>29.908164407389901</v>
      </c>
      <c r="U23" s="49">
        <v>-3.2446531033175599</v>
      </c>
    </row>
    <row r="24" spans="1:21" ht="12" thickBot="1">
      <c r="A24" s="71"/>
      <c r="B24" s="60" t="s">
        <v>22</v>
      </c>
      <c r="C24" s="61"/>
      <c r="D24" s="47">
        <v>194370.13589999999</v>
      </c>
      <c r="E24" s="47">
        <v>322990</v>
      </c>
      <c r="F24" s="48">
        <v>60.178375770147703</v>
      </c>
      <c r="G24" s="47">
        <v>284718.59399999998</v>
      </c>
      <c r="H24" s="48">
        <v>-31.732545750067899</v>
      </c>
      <c r="I24" s="47">
        <v>32390.015200000002</v>
      </c>
      <c r="J24" s="48">
        <v>16.664090422133601</v>
      </c>
      <c r="K24" s="47">
        <v>44487.4591</v>
      </c>
      <c r="L24" s="48">
        <v>15.625062794458699</v>
      </c>
      <c r="M24" s="48">
        <v>-0.27192930647729402</v>
      </c>
      <c r="N24" s="47">
        <v>5075411.8724999996</v>
      </c>
      <c r="O24" s="47">
        <v>39731391.330799997</v>
      </c>
      <c r="P24" s="47">
        <v>22889</v>
      </c>
      <c r="Q24" s="47">
        <v>35090</v>
      </c>
      <c r="R24" s="48">
        <v>-34.770589911655797</v>
      </c>
      <c r="S24" s="47">
        <v>8.4918579186508794</v>
      </c>
      <c r="T24" s="47">
        <v>8.8251375463094899</v>
      </c>
      <c r="U24" s="49">
        <v>-3.9246962308050399</v>
      </c>
    </row>
    <row r="25" spans="1:21" ht="12" thickBot="1">
      <c r="A25" s="71"/>
      <c r="B25" s="60" t="s">
        <v>23</v>
      </c>
      <c r="C25" s="61"/>
      <c r="D25" s="47">
        <v>163380.59229999999</v>
      </c>
      <c r="E25" s="47">
        <v>317691</v>
      </c>
      <c r="F25" s="48">
        <v>51.427516769439499</v>
      </c>
      <c r="G25" s="47">
        <v>306018.37709999998</v>
      </c>
      <c r="H25" s="48">
        <v>-46.610855907319902</v>
      </c>
      <c r="I25" s="47">
        <v>12185.999599999999</v>
      </c>
      <c r="J25" s="48">
        <v>7.4586579889636004</v>
      </c>
      <c r="K25" s="47">
        <v>31522.919600000001</v>
      </c>
      <c r="L25" s="48">
        <v>10.300989077430099</v>
      </c>
      <c r="M25" s="48">
        <v>-0.61342414488789898</v>
      </c>
      <c r="N25" s="47">
        <v>4235084.1723999996</v>
      </c>
      <c r="O25" s="47">
        <v>41405409.224799998</v>
      </c>
      <c r="P25" s="47">
        <v>14508</v>
      </c>
      <c r="Q25" s="47">
        <v>23746</v>
      </c>
      <c r="R25" s="48">
        <v>-38.903394255874701</v>
      </c>
      <c r="S25" s="47">
        <v>11.2614138613179</v>
      </c>
      <c r="T25" s="47">
        <v>13.142565000421101</v>
      </c>
      <c r="U25" s="49">
        <v>-16.7043957558903</v>
      </c>
    </row>
    <row r="26" spans="1:21" ht="12" thickBot="1">
      <c r="A26" s="71"/>
      <c r="B26" s="60" t="s">
        <v>24</v>
      </c>
      <c r="C26" s="61"/>
      <c r="D26" s="47">
        <v>426213.84220000001</v>
      </c>
      <c r="E26" s="47">
        <v>670110</v>
      </c>
      <c r="F26" s="48">
        <v>63.603563922341102</v>
      </c>
      <c r="G26" s="47">
        <v>594785.59310000006</v>
      </c>
      <c r="H26" s="48">
        <v>-28.341599536971</v>
      </c>
      <c r="I26" s="47">
        <v>87069.821800000005</v>
      </c>
      <c r="J26" s="48">
        <v>20.4286705824872</v>
      </c>
      <c r="K26" s="47">
        <v>131865.0514</v>
      </c>
      <c r="L26" s="48">
        <v>22.1701824875623</v>
      </c>
      <c r="M26" s="48">
        <v>-0.33970509338458399</v>
      </c>
      <c r="N26" s="47">
        <v>11035832.061899999</v>
      </c>
      <c r="O26" s="47">
        <v>80566173.560699999</v>
      </c>
      <c r="P26" s="47">
        <v>34226</v>
      </c>
      <c r="Q26" s="47">
        <v>54741</v>
      </c>
      <c r="R26" s="48">
        <v>-37.476480151988497</v>
      </c>
      <c r="S26" s="47">
        <v>12.452925910126799</v>
      </c>
      <c r="T26" s="47">
        <v>14.0410703878263</v>
      </c>
      <c r="U26" s="49">
        <v>-12.753183381650199</v>
      </c>
    </row>
    <row r="27" spans="1:21" ht="12" thickBot="1">
      <c r="A27" s="71"/>
      <c r="B27" s="60" t="s">
        <v>25</v>
      </c>
      <c r="C27" s="61"/>
      <c r="D27" s="47">
        <v>228236.85329999999</v>
      </c>
      <c r="E27" s="47">
        <v>425397</v>
      </c>
      <c r="F27" s="48">
        <v>53.652671104873797</v>
      </c>
      <c r="G27" s="47">
        <v>388582.38</v>
      </c>
      <c r="H27" s="48">
        <v>-41.264229916961199</v>
      </c>
      <c r="I27" s="47">
        <v>72404.437300000005</v>
      </c>
      <c r="J27" s="48">
        <v>31.7233769451027</v>
      </c>
      <c r="K27" s="47">
        <v>113551.569</v>
      </c>
      <c r="L27" s="48">
        <v>29.222006669473799</v>
      </c>
      <c r="M27" s="48">
        <v>-0.36236515322830998</v>
      </c>
      <c r="N27" s="47">
        <v>5444297.4941999996</v>
      </c>
      <c r="O27" s="47">
        <v>32931968.1851</v>
      </c>
      <c r="P27" s="47">
        <v>32084</v>
      </c>
      <c r="Q27" s="47">
        <v>49379</v>
      </c>
      <c r="R27" s="48">
        <v>-35.025010632050098</v>
      </c>
      <c r="S27" s="47">
        <v>7.1137281292856303</v>
      </c>
      <c r="T27" s="47">
        <v>7.02286529293829</v>
      </c>
      <c r="U27" s="49">
        <v>1.27728857071821</v>
      </c>
    </row>
    <row r="28" spans="1:21" ht="12" thickBot="1">
      <c r="A28" s="71"/>
      <c r="B28" s="60" t="s">
        <v>26</v>
      </c>
      <c r="C28" s="61"/>
      <c r="D28" s="47">
        <v>723369.0514</v>
      </c>
      <c r="E28" s="47">
        <v>1415693</v>
      </c>
      <c r="F28" s="48">
        <v>51.096463103229297</v>
      </c>
      <c r="G28" s="47">
        <v>1191026.186</v>
      </c>
      <c r="H28" s="48">
        <v>-39.265058996780098</v>
      </c>
      <c r="I28" s="47">
        <v>26226.981800000001</v>
      </c>
      <c r="J28" s="48">
        <v>3.62567098346834</v>
      </c>
      <c r="K28" s="47">
        <v>76179.533599999995</v>
      </c>
      <c r="L28" s="48">
        <v>6.3961258363130602</v>
      </c>
      <c r="M28" s="48">
        <v>-0.65572141806864503</v>
      </c>
      <c r="N28" s="47">
        <v>16659283.421599999</v>
      </c>
      <c r="O28" s="47">
        <v>112545866.49349999</v>
      </c>
      <c r="P28" s="47">
        <v>43636</v>
      </c>
      <c r="Q28" s="47">
        <v>58635</v>
      </c>
      <c r="R28" s="48">
        <v>-25.580284812825099</v>
      </c>
      <c r="S28" s="47">
        <v>16.577345572463098</v>
      </c>
      <c r="T28" s="47">
        <v>17.971602911230502</v>
      </c>
      <c r="U28" s="49">
        <v>-8.4106187729078705</v>
      </c>
    </row>
    <row r="29" spans="1:21" ht="12" thickBot="1">
      <c r="A29" s="71"/>
      <c r="B29" s="60" t="s">
        <v>27</v>
      </c>
      <c r="C29" s="61"/>
      <c r="D29" s="47">
        <v>748592.29249999998</v>
      </c>
      <c r="E29" s="47">
        <v>1029321</v>
      </c>
      <c r="F29" s="48">
        <v>72.726806555000806</v>
      </c>
      <c r="G29" s="47">
        <v>991115.52119999996</v>
      </c>
      <c r="H29" s="48">
        <v>-24.4697236106608</v>
      </c>
      <c r="I29" s="47">
        <v>68456.195600000006</v>
      </c>
      <c r="J29" s="48">
        <v>9.1446567491876802</v>
      </c>
      <c r="K29" s="47">
        <v>150404.77309999999</v>
      </c>
      <c r="L29" s="48">
        <v>15.175301958534201</v>
      </c>
      <c r="M29" s="48">
        <v>-0.54485356954406405</v>
      </c>
      <c r="N29" s="47">
        <v>13997940.428200001</v>
      </c>
      <c r="O29" s="47">
        <v>79239296.5123</v>
      </c>
      <c r="P29" s="47">
        <v>98294</v>
      </c>
      <c r="Q29" s="47">
        <v>122670</v>
      </c>
      <c r="R29" s="48">
        <v>-19.871199152197001</v>
      </c>
      <c r="S29" s="47">
        <v>7.6158493143019896</v>
      </c>
      <c r="T29" s="47">
        <v>6.7076503277084898</v>
      </c>
      <c r="U29" s="49">
        <v>11.925117595065601</v>
      </c>
    </row>
    <row r="30" spans="1:21" ht="12" thickBot="1">
      <c r="A30" s="71"/>
      <c r="B30" s="60" t="s">
        <v>28</v>
      </c>
      <c r="C30" s="61"/>
      <c r="D30" s="47">
        <v>852601.10389999999</v>
      </c>
      <c r="E30" s="47">
        <v>1854170</v>
      </c>
      <c r="F30" s="48">
        <v>45.982898218610003</v>
      </c>
      <c r="G30" s="47">
        <v>1657485.8352999999</v>
      </c>
      <c r="H30" s="48">
        <v>-48.560579780418998</v>
      </c>
      <c r="I30" s="47">
        <v>96058.0141</v>
      </c>
      <c r="J30" s="48">
        <v>11.266466071954101</v>
      </c>
      <c r="K30" s="47">
        <v>199534.13560000001</v>
      </c>
      <c r="L30" s="48">
        <v>12.0383614357636</v>
      </c>
      <c r="M30" s="48">
        <v>-0.51858856725866398</v>
      </c>
      <c r="N30" s="47">
        <v>24525022.285399999</v>
      </c>
      <c r="O30" s="47">
        <v>136882798.1446</v>
      </c>
      <c r="P30" s="47">
        <v>48834</v>
      </c>
      <c r="Q30" s="47">
        <v>82400</v>
      </c>
      <c r="R30" s="48">
        <v>-40.735436893203897</v>
      </c>
      <c r="S30" s="47">
        <v>17.4591699205472</v>
      </c>
      <c r="T30" s="47">
        <v>18.442369089805801</v>
      </c>
      <c r="U30" s="49">
        <v>-5.6314198998749196</v>
      </c>
    </row>
    <row r="31" spans="1:21" ht="12" thickBot="1">
      <c r="A31" s="71"/>
      <c r="B31" s="60" t="s">
        <v>29</v>
      </c>
      <c r="C31" s="61"/>
      <c r="D31" s="47">
        <v>497772.39970000001</v>
      </c>
      <c r="E31" s="47">
        <v>1628020</v>
      </c>
      <c r="F31" s="48">
        <v>30.5753246090343</v>
      </c>
      <c r="G31" s="47">
        <v>1469001.2797999999</v>
      </c>
      <c r="H31" s="48">
        <v>-66.114910412619196</v>
      </c>
      <c r="I31" s="47">
        <v>31797.427</v>
      </c>
      <c r="J31" s="48">
        <v>6.3879449762911404</v>
      </c>
      <c r="K31" s="47">
        <v>-37853.2523</v>
      </c>
      <c r="L31" s="48">
        <v>-2.5768018599108098</v>
      </c>
      <c r="M31" s="48">
        <v>-1.8400183621738599</v>
      </c>
      <c r="N31" s="47">
        <v>21329942.048799999</v>
      </c>
      <c r="O31" s="47">
        <v>130257123.89820001</v>
      </c>
      <c r="P31" s="47">
        <v>21949</v>
      </c>
      <c r="Q31" s="47">
        <v>44751</v>
      </c>
      <c r="R31" s="48">
        <v>-50.953051328461903</v>
      </c>
      <c r="S31" s="47">
        <v>22.6785912661169</v>
      </c>
      <c r="T31" s="47">
        <v>26.757401602198801</v>
      </c>
      <c r="U31" s="49">
        <v>-17.985289686735999</v>
      </c>
    </row>
    <row r="32" spans="1:21" ht="12" thickBot="1">
      <c r="A32" s="71"/>
      <c r="B32" s="60" t="s">
        <v>30</v>
      </c>
      <c r="C32" s="61"/>
      <c r="D32" s="47">
        <v>118394.3661</v>
      </c>
      <c r="E32" s="47">
        <v>207507</v>
      </c>
      <c r="F32" s="48">
        <v>57.055601064060497</v>
      </c>
      <c r="G32" s="47">
        <v>186978.52290000001</v>
      </c>
      <c r="H32" s="48">
        <v>-36.680232433261999</v>
      </c>
      <c r="I32" s="47">
        <v>36886.114699999998</v>
      </c>
      <c r="J32" s="48">
        <v>31.155295572801801</v>
      </c>
      <c r="K32" s="47">
        <v>49271.902099999999</v>
      </c>
      <c r="L32" s="48">
        <v>26.3516372553396</v>
      </c>
      <c r="M32" s="48">
        <v>-0.25137627881428998</v>
      </c>
      <c r="N32" s="47">
        <v>2791370.3467999999</v>
      </c>
      <c r="O32" s="47">
        <v>18991362.835200001</v>
      </c>
      <c r="P32" s="47">
        <v>25158</v>
      </c>
      <c r="Q32" s="47">
        <v>34270</v>
      </c>
      <c r="R32" s="48">
        <v>-26.588853224394501</v>
      </c>
      <c r="S32" s="47">
        <v>4.7060325184831902</v>
      </c>
      <c r="T32" s="47">
        <v>4.9561952465713501</v>
      </c>
      <c r="U32" s="49">
        <v>-5.3157883441228302</v>
      </c>
    </row>
    <row r="33" spans="1:21" ht="12" thickBot="1">
      <c r="A33" s="71"/>
      <c r="B33" s="60" t="s">
        <v>31</v>
      </c>
      <c r="C33" s="61"/>
      <c r="D33" s="47">
        <v>-61.538499999999999</v>
      </c>
      <c r="E33" s="50"/>
      <c r="F33" s="50"/>
      <c r="G33" s="47">
        <v>121.718</v>
      </c>
      <c r="H33" s="48">
        <v>-150.55825761185699</v>
      </c>
      <c r="I33" s="47">
        <v>-11.9838</v>
      </c>
      <c r="J33" s="48">
        <v>19.473662828960698</v>
      </c>
      <c r="K33" s="47">
        <v>22.655000000000001</v>
      </c>
      <c r="L33" s="48">
        <v>18.612694917760699</v>
      </c>
      <c r="M33" s="48">
        <v>-1.52896932244538</v>
      </c>
      <c r="N33" s="47">
        <v>445.44040000000001</v>
      </c>
      <c r="O33" s="47">
        <v>4532.2141000000001</v>
      </c>
      <c r="P33" s="47">
        <v>5</v>
      </c>
      <c r="Q33" s="47">
        <v>6</v>
      </c>
      <c r="R33" s="48">
        <v>-16.6666666666667</v>
      </c>
      <c r="S33" s="47">
        <v>-12.307700000000001</v>
      </c>
      <c r="T33" s="47">
        <v>-25.119616666666701</v>
      </c>
      <c r="U33" s="49">
        <v>-104.09675785619299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88097.776299999998</v>
      </c>
      <c r="E35" s="47">
        <v>114775</v>
      </c>
      <c r="F35" s="48">
        <v>76.7569386190372</v>
      </c>
      <c r="G35" s="47">
        <v>54603.2621</v>
      </c>
      <c r="H35" s="48">
        <v>61.341599222878699</v>
      </c>
      <c r="I35" s="47">
        <v>7229.8419000000004</v>
      </c>
      <c r="J35" s="48">
        <v>8.2066111128391803</v>
      </c>
      <c r="K35" s="47">
        <v>4329.5771000000004</v>
      </c>
      <c r="L35" s="48">
        <v>7.9291546575932497</v>
      </c>
      <c r="M35" s="48">
        <v>0.66987253789752299</v>
      </c>
      <c r="N35" s="47">
        <v>2019469.4971</v>
      </c>
      <c r="O35" s="47">
        <v>22220106.9507</v>
      </c>
      <c r="P35" s="47">
        <v>7144</v>
      </c>
      <c r="Q35" s="47">
        <v>10624</v>
      </c>
      <c r="R35" s="48">
        <v>-32.756024096385502</v>
      </c>
      <c r="S35" s="47">
        <v>12.331715607502799</v>
      </c>
      <c r="T35" s="47">
        <v>12.853556447665699</v>
      </c>
      <c r="U35" s="49">
        <v>-4.2316970060951702</v>
      </c>
    </row>
    <row r="36" spans="1:21" ht="12" customHeight="1" thickBot="1">
      <c r="A36" s="71"/>
      <c r="B36" s="60" t="s">
        <v>37</v>
      </c>
      <c r="C36" s="61"/>
      <c r="D36" s="50"/>
      <c r="E36" s="47">
        <v>895466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627826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470054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177053.4179</v>
      </c>
      <c r="E39" s="47">
        <v>442610</v>
      </c>
      <c r="F39" s="48">
        <v>40.002127810035901</v>
      </c>
      <c r="G39" s="47">
        <v>619913.679</v>
      </c>
      <c r="H39" s="48">
        <v>-71.439020641452899</v>
      </c>
      <c r="I39" s="47">
        <v>8104.7276000000002</v>
      </c>
      <c r="J39" s="48">
        <v>4.5775606571896601</v>
      </c>
      <c r="K39" s="47">
        <v>30388.166499999999</v>
      </c>
      <c r="L39" s="48">
        <v>4.9019996701831099</v>
      </c>
      <c r="M39" s="48">
        <v>-0.733293300206184</v>
      </c>
      <c r="N39" s="47">
        <v>4390961.2755000005</v>
      </c>
      <c r="O39" s="47">
        <v>35834730.444300003</v>
      </c>
      <c r="P39" s="47">
        <v>327</v>
      </c>
      <c r="Q39" s="47">
        <v>457</v>
      </c>
      <c r="R39" s="48">
        <v>-28.4463894967177</v>
      </c>
      <c r="S39" s="47">
        <v>541.44776116208004</v>
      </c>
      <c r="T39" s="47">
        <v>539.07216805251596</v>
      </c>
      <c r="U39" s="49">
        <v>0.43874834840289101</v>
      </c>
    </row>
    <row r="40" spans="1:21" ht="12" thickBot="1">
      <c r="A40" s="71"/>
      <c r="B40" s="60" t="s">
        <v>34</v>
      </c>
      <c r="C40" s="61"/>
      <c r="D40" s="47">
        <v>249290.60800000001</v>
      </c>
      <c r="E40" s="47">
        <v>363562</v>
      </c>
      <c r="F40" s="48">
        <v>68.568939548137607</v>
      </c>
      <c r="G40" s="47">
        <v>563325.2206</v>
      </c>
      <c r="H40" s="48">
        <v>-55.746592042429803</v>
      </c>
      <c r="I40" s="47">
        <v>16571.2274</v>
      </c>
      <c r="J40" s="48">
        <v>6.6473532769433499</v>
      </c>
      <c r="K40" s="47">
        <v>54285.296699999999</v>
      </c>
      <c r="L40" s="48">
        <v>9.6365819805086108</v>
      </c>
      <c r="M40" s="48">
        <v>-0.69473819970850403</v>
      </c>
      <c r="N40" s="47">
        <v>7442585.9660999998</v>
      </c>
      <c r="O40" s="47">
        <v>69161631.059599996</v>
      </c>
      <c r="P40" s="47">
        <v>1383</v>
      </c>
      <c r="Q40" s="47">
        <v>2086</v>
      </c>
      <c r="R40" s="48">
        <v>-33.700862895493799</v>
      </c>
      <c r="S40" s="47">
        <v>180.253512653651</v>
      </c>
      <c r="T40" s="47">
        <v>223.41147521572401</v>
      </c>
      <c r="U40" s="49">
        <v>-23.942924565913099</v>
      </c>
    </row>
    <row r="41" spans="1:21" ht="12" thickBot="1">
      <c r="A41" s="71"/>
      <c r="B41" s="60" t="s">
        <v>40</v>
      </c>
      <c r="C41" s="61"/>
      <c r="D41" s="50"/>
      <c r="E41" s="47">
        <v>298363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130521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9048.6542000000009</v>
      </c>
      <c r="E43" s="52">
        <v>0</v>
      </c>
      <c r="F43" s="53"/>
      <c r="G43" s="52">
        <v>89735.445600000006</v>
      </c>
      <c r="H43" s="54">
        <v>-89.916298805340801</v>
      </c>
      <c r="I43" s="52">
        <v>967.71789999999999</v>
      </c>
      <c r="J43" s="54">
        <v>10.694605834312901</v>
      </c>
      <c r="K43" s="52">
        <v>8637.8385999999991</v>
      </c>
      <c r="L43" s="54">
        <v>9.6258936947876492</v>
      </c>
      <c r="M43" s="54">
        <v>-0.88796758716931801</v>
      </c>
      <c r="N43" s="52">
        <v>559862.77890000003</v>
      </c>
      <c r="O43" s="52">
        <v>5026966.1902999999</v>
      </c>
      <c r="P43" s="52">
        <v>27</v>
      </c>
      <c r="Q43" s="52">
        <v>75</v>
      </c>
      <c r="R43" s="54">
        <v>-64</v>
      </c>
      <c r="S43" s="52">
        <v>335.13534074074101</v>
      </c>
      <c r="T43" s="52">
        <v>260.685970666667</v>
      </c>
      <c r="U43" s="55">
        <v>22.214717764327901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3:C43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40292</v>
      </c>
      <c r="D2" s="32">
        <v>431597.77627777797</v>
      </c>
      <c r="E2" s="32">
        <v>333043.82594957302</v>
      </c>
      <c r="F2" s="32">
        <v>98553.950328205101</v>
      </c>
      <c r="G2" s="32">
        <v>333043.82594957302</v>
      </c>
      <c r="H2" s="32">
        <v>0.22834675187199199</v>
      </c>
    </row>
    <row r="3" spans="1:8" ht="14.25">
      <c r="A3" s="32">
        <v>2</v>
      </c>
      <c r="B3" s="33">
        <v>13</v>
      </c>
      <c r="C3" s="32">
        <v>7375.8019999999997</v>
      </c>
      <c r="D3" s="32">
        <v>63437.502152726702</v>
      </c>
      <c r="E3" s="32">
        <v>48734.780625898202</v>
      </c>
      <c r="F3" s="32">
        <v>14702.7215268285</v>
      </c>
      <c r="G3" s="32">
        <v>48734.780625898202</v>
      </c>
      <c r="H3" s="32">
        <v>0.23176703098163501</v>
      </c>
    </row>
    <row r="4" spans="1:8" ht="14.25">
      <c r="A4" s="32">
        <v>3</v>
      </c>
      <c r="B4" s="33">
        <v>14</v>
      </c>
      <c r="C4" s="32">
        <v>85120</v>
      </c>
      <c r="D4" s="32">
        <v>83089.048587179495</v>
      </c>
      <c r="E4" s="32">
        <v>59517.059146153799</v>
      </c>
      <c r="F4" s="32">
        <v>23571.989441025598</v>
      </c>
      <c r="G4" s="32">
        <v>59517.059146153799</v>
      </c>
      <c r="H4" s="32">
        <v>0.283695503099824</v>
      </c>
    </row>
    <row r="5" spans="1:8" ht="14.25">
      <c r="A5" s="32">
        <v>4</v>
      </c>
      <c r="B5" s="33">
        <v>15</v>
      </c>
      <c r="C5" s="32">
        <v>3089</v>
      </c>
      <c r="D5" s="32">
        <v>38950.659770940198</v>
      </c>
      <c r="E5" s="32">
        <v>29798.115987179499</v>
      </c>
      <c r="F5" s="32">
        <v>9152.5437837606805</v>
      </c>
      <c r="G5" s="32">
        <v>29798.115987179499</v>
      </c>
      <c r="H5" s="32">
        <v>0.23497788837428399</v>
      </c>
    </row>
    <row r="6" spans="1:8" ht="14.25">
      <c r="A6" s="32">
        <v>5</v>
      </c>
      <c r="B6" s="33">
        <v>16</v>
      </c>
      <c r="C6" s="32">
        <v>1214</v>
      </c>
      <c r="D6" s="32">
        <v>83107.093680341903</v>
      </c>
      <c r="E6" s="32">
        <v>64111.040865812</v>
      </c>
      <c r="F6" s="32">
        <v>18996.052814529899</v>
      </c>
      <c r="G6" s="32">
        <v>64111.040865812</v>
      </c>
      <c r="H6" s="32">
        <v>0.22857318158177001</v>
      </c>
    </row>
    <row r="7" spans="1:8" ht="14.25">
      <c r="A7" s="32">
        <v>6</v>
      </c>
      <c r="B7" s="33">
        <v>17</v>
      </c>
      <c r="C7" s="32">
        <v>12883</v>
      </c>
      <c r="D7" s="32">
        <v>181554.152770085</v>
      </c>
      <c r="E7" s="32">
        <v>131083.41462734999</v>
      </c>
      <c r="F7" s="32">
        <v>50470.738142734997</v>
      </c>
      <c r="G7" s="32">
        <v>131083.41462734999</v>
      </c>
      <c r="H7" s="32">
        <v>0.277992749670946</v>
      </c>
    </row>
    <row r="8" spans="1:8" ht="14.25">
      <c r="A8" s="32">
        <v>7</v>
      </c>
      <c r="B8" s="33">
        <v>18</v>
      </c>
      <c r="C8" s="32">
        <v>28549</v>
      </c>
      <c r="D8" s="32">
        <v>110517.408707692</v>
      </c>
      <c r="E8" s="32">
        <v>86328.881817948699</v>
      </c>
      <c r="F8" s="32">
        <v>24188.5268897436</v>
      </c>
      <c r="G8" s="32">
        <v>86328.881817948699</v>
      </c>
      <c r="H8" s="32">
        <v>0.21886621458633601</v>
      </c>
    </row>
    <row r="9" spans="1:8" ht="14.25">
      <c r="A9" s="32">
        <v>8</v>
      </c>
      <c r="B9" s="33">
        <v>19</v>
      </c>
      <c r="C9" s="32">
        <v>14550</v>
      </c>
      <c r="D9" s="32">
        <v>79474.107847863197</v>
      </c>
      <c r="E9" s="32">
        <v>62505.6915136752</v>
      </c>
      <c r="F9" s="32">
        <v>16968.416334188001</v>
      </c>
      <c r="G9" s="32">
        <v>62505.6915136752</v>
      </c>
      <c r="H9" s="32">
        <v>0.21350873628768</v>
      </c>
    </row>
    <row r="10" spans="1:8" ht="14.25">
      <c r="A10" s="32">
        <v>9</v>
      </c>
      <c r="B10" s="33">
        <v>21</v>
      </c>
      <c r="C10" s="32">
        <v>126969</v>
      </c>
      <c r="D10" s="32">
        <v>549431.89269999997</v>
      </c>
      <c r="E10" s="32">
        <v>520155.60550000001</v>
      </c>
      <c r="F10" s="32">
        <v>29276.287199999999</v>
      </c>
      <c r="G10" s="32">
        <v>520155.60550000001</v>
      </c>
      <c r="H10" s="32">
        <v>5.3284651999598101E-2</v>
      </c>
    </row>
    <row r="11" spans="1:8" ht="14.25">
      <c r="A11" s="32">
        <v>10</v>
      </c>
      <c r="B11" s="33">
        <v>22</v>
      </c>
      <c r="C11" s="32">
        <v>26173</v>
      </c>
      <c r="D11" s="32">
        <v>403400.91885470098</v>
      </c>
      <c r="E11" s="32">
        <v>354926.718836752</v>
      </c>
      <c r="F11" s="32">
        <v>48474.2000179487</v>
      </c>
      <c r="G11" s="32">
        <v>354926.718836752</v>
      </c>
      <c r="H11" s="32">
        <v>0.120163831444837</v>
      </c>
    </row>
    <row r="12" spans="1:8" ht="14.25">
      <c r="A12" s="32">
        <v>11</v>
      </c>
      <c r="B12" s="33">
        <v>23</v>
      </c>
      <c r="C12" s="32">
        <v>205172.71299999999</v>
      </c>
      <c r="D12" s="32">
        <v>1526463.03374188</v>
      </c>
      <c r="E12" s="32">
        <v>1425503.8109427399</v>
      </c>
      <c r="F12" s="32">
        <v>100959.22279914501</v>
      </c>
      <c r="G12" s="32">
        <v>1425503.8109427399</v>
      </c>
      <c r="H12" s="32">
        <v>6.6139317210754806E-2</v>
      </c>
    </row>
    <row r="13" spans="1:8" ht="14.25">
      <c r="A13" s="32">
        <v>12</v>
      </c>
      <c r="B13" s="33">
        <v>24</v>
      </c>
      <c r="C13" s="32">
        <v>15384</v>
      </c>
      <c r="D13" s="32">
        <v>417340.81156752101</v>
      </c>
      <c r="E13" s="32">
        <v>360296.49125299102</v>
      </c>
      <c r="F13" s="32">
        <v>57044.320314529898</v>
      </c>
      <c r="G13" s="32">
        <v>360296.49125299102</v>
      </c>
      <c r="H13" s="32">
        <v>0.13668521921034499</v>
      </c>
    </row>
    <row r="14" spans="1:8" ht="14.25">
      <c r="A14" s="32">
        <v>13</v>
      </c>
      <c r="B14" s="33">
        <v>25</v>
      </c>
      <c r="C14" s="32">
        <v>63027</v>
      </c>
      <c r="D14" s="32">
        <v>717932.87490000005</v>
      </c>
      <c r="E14" s="32">
        <v>660125.41139999998</v>
      </c>
      <c r="F14" s="32">
        <v>57807.463499999998</v>
      </c>
      <c r="G14" s="32">
        <v>660125.41139999998</v>
      </c>
      <c r="H14" s="32">
        <v>8.0519315274498196E-2</v>
      </c>
    </row>
    <row r="15" spans="1:8" ht="14.25">
      <c r="A15" s="32">
        <v>14</v>
      </c>
      <c r="B15" s="33">
        <v>26</v>
      </c>
      <c r="C15" s="32">
        <v>195171</v>
      </c>
      <c r="D15" s="32">
        <v>337796.63432435499</v>
      </c>
      <c r="E15" s="32">
        <v>293150.70331826602</v>
      </c>
      <c r="F15" s="32">
        <v>44645.931006088802</v>
      </c>
      <c r="G15" s="32">
        <v>293150.70331826602</v>
      </c>
      <c r="H15" s="32">
        <v>0.132168075313679</v>
      </c>
    </row>
    <row r="16" spans="1:8" ht="14.25">
      <c r="A16" s="32">
        <v>15</v>
      </c>
      <c r="B16" s="33">
        <v>27</v>
      </c>
      <c r="C16" s="32">
        <v>125033.345</v>
      </c>
      <c r="D16" s="32">
        <v>862233.08239999996</v>
      </c>
      <c r="E16" s="32">
        <v>748010.05669999996</v>
      </c>
      <c r="F16" s="32">
        <v>114223.0257</v>
      </c>
      <c r="G16" s="32">
        <v>748010.05669999996</v>
      </c>
      <c r="H16" s="32">
        <v>0.13247349009395901</v>
      </c>
    </row>
    <row r="17" spans="1:8" ht="14.25">
      <c r="A17" s="32">
        <v>16</v>
      </c>
      <c r="B17" s="33">
        <v>29</v>
      </c>
      <c r="C17" s="32">
        <v>145442.5</v>
      </c>
      <c r="D17" s="32">
        <v>1818945.65172821</v>
      </c>
      <c r="E17" s="32">
        <v>1702428.9994564101</v>
      </c>
      <c r="F17" s="32">
        <v>116516.652271795</v>
      </c>
      <c r="G17" s="32">
        <v>1702428.9994564101</v>
      </c>
      <c r="H17" s="32">
        <v>6.4057247758387295E-2</v>
      </c>
    </row>
    <row r="18" spans="1:8" ht="14.25">
      <c r="A18" s="32">
        <v>17</v>
      </c>
      <c r="B18" s="33">
        <v>31</v>
      </c>
      <c r="C18" s="32">
        <v>31652.33</v>
      </c>
      <c r="D18" s="32">
        <v>194370.112765275</v>
      </c>
      <c r="E18" s="32">
        <v>161980.127422825</v>
      </c>
      <c r="F18" s="32">
        <v>32389.985342449501</v>
      </c>
      <c r="G18" s="32">
        <v>161980.127422825</v>
      </c>
      <c r="H18" s="32">
        <v>0.16664077044377801</v>
      </c>
    </row>
    <row r="19" spans="1:8" ht="14.25">
      <c r="A19" s="32">
        <v>18</v>
      </c>
      <c r="B19" s="33">
        <v>32</v>
      </c>
      <c r="C19" s="32">
        <v>13657.894</v>
      </c>
      <c r="D19" s="32">
        <v>163380.58667816399</v>
      </c>
      <c r="E19" s="32">
        <v>151194.59944201601</v>
      </c>
      <c r="F19" s="32">
        <v>12185.987236147401</v>
      </c>
      <c r="G19" s="32">
        <v>151194.59944201601</v>
      </c>
      <c r="H19" s="32">
        <v>7.4586506780956199E-2</v>
      </c>
    </row>
    <row r="20" spans="1:8" ht="14.25">
      <c r="A20" s="32">
        <v>19</v>
      </c>
      <c r="B20" s="33">
        <v>33</v>
      </c>
      <c r="C20" s="32">
        <v>39024.326000000001</v>
      </c>
      <c r="D20" s="32">
        <v>426213.83356181101</v>
      </c>
      <c r="E20" s="32">
        <v>339144.03063090798</v>
      </c>
      <c r="F20" s="32">
        <v>87069.802930902602</v>
      </c>
      <c r="G20" s="32">
        <v>339144.03063090798</v>
      </c>
      <c r="H20" s="32">
        <v>0.20428666569377199</v>
      </c>
    </row>
    <row r="21" spans="1:8" ht="14.25">
      <c r="A21" s="32">
        <v>20</v>
      </c>
      <c r="B21" s="33">
        <v>34</v>
      </c>
      <c r="C21" s="32">
        <v>45382.313000000002</v>
      </c>
      <c r="D21" s="32">
        <v>228236.833743764</v>
      </c>
      <c r="E21" s="32">
        <v>155832.427040665</v>
      </c>
      <c r="F21" s="32">
        <v>72404.406703098895</v>
      </c>
      <c r="G21" s="32">
        <v>155832.427040665</v>
      </c>
      <c r="H21" s="32">
        <v>0.31723366257518998</v>
      </c>
    </row>
    <row r="22" spans="1:8" ht="14.25">
      <c r="A22" s="32">
        <v>21</v>
      </c>
      <c r="B22" s="33">
        <v>35</v>
      </c>
      <c r="C22" s="32">
        <v>37920.663</v>
      </c>
      <c r="D22" s="32">
        <v>723369.05139823002</v>
      </c>
      <c r="E22" s="32">
        <v>697142.06583735498</v>
      </c>
      <c r="F22" s="32">
        <v>26226.985560874698</v>
      </c>
      <c r="G22" s="32">
        <v>697142.06583735498</v>
      </c>
      <c r="H22" s="32">
        <v>3.62567150338814E-2</v>
      </c>
    </row>
    <row r="23" spans="1:8" ht="14.25">
      <c r="A23" s="32">
        <v>22</v>
      </c>
      <c r="B23" s="33">
        <v>36</v>
      </c>
      <c r="C23" s="32">
        <v>183836.74400000001</v>
      </c>
      <c r="D23" s="32">
        <v>748592.289511504</v>
      </c>
      <c r="E23" s="32">
        <v>680136.12020156498</v>
      </c>
      <c r="F23" s="32">
        <v>68456.169309939301</v>
      </c>
      <c r="G23" s="32">
        <v>680136.12020156498</v>
      </c>
      <c r="H23" s="32">
        <v>9.1446532737614106E-2</v>
      </c>
    </row>
    <row r="24" spans="1:8" ht="14.25">
      <c r="A24" s="32">
        <v>23</v>
      </c>
      <c r="B24" s="33">
        <v>37</v>
      </c>
      <c r="C24" s="32">
        <v>75619.759999999995</v>
      </c>
      <c r="D24" s="32">
        <v>852601.09687787597</v>
      </c>
      <c r="E24" s="32">
        <v>756543.06548868294</v>
      </c>
      <c r="F24" s="32">
        <v>96058.031389192998</v>
      </c>
      <c r="G24" s="32">
        <v>756543.06548868294</v>
      </c>
      <c r="H24" s="32">
        <v>0.112664681925634</v>
      </c>
    </row>
    <row r="25" spans="1:8" ht="14.25">
      <c r="A25" s="32">
        <v>24</v>
      </c>
      <c r="B25" s="33">
        <v>38</v>
      </c>
      <c r="C25" s="32">
        <v>116433.886</v>
      </c>
      <c r="D25" s="32">
        <v>497772.38181504398</v>
      </c>
      <c r="E25" s="32">
        <v>465974.98470353999</v>
      </c>
      <c r="F25" s="32">
        <v>31797.397111504401</v>
      </c>
      <c r="G25" s="32">
        <v>465974.98470353999</v>
      </c>
      <c r="H25" s="32">
        <v>6.3879392013595701E-2</v>
      </c>
    </row>
    <row r="26" spans="1:8" ht="14.25">
      <c r="A26" s="32">
        <v>25</v>
      </c>
      <c r="B26" s="33">
        <v>39</v>
      </c>
      <c r="C26" s="32">
        <v>78534.403000000006</v>
      </c>
      <c r="D26" s="32">
        <v>118394.33750444</v>
      </c>
      <c r="E26" s="32">
        <v>81508.241905855801</v>
      </c>
      <c r="F26" s="32">
        <v>36886.095598584099</v>
      </c>
      <c r="G26" s="32">
        <v>81508.241905855801</v>
      </c>
      <c r="H26" s="32">
        <v>0.31155286963957102</v>
      </c>
    </row>
    <row r="27" spans="1:8" ht="14.25">
      <c r="A27" s="32">
        <v>26</v>
      </c>
      <c r="B27" s="33">
        <v>40</v>
      </c>
      <c r="C27" s="32">
        <v>-16</v>
      </c>
      <c r="D27" s="32">
        <v>-61.538499999999999</v>
      </c>
      <c r="E27" s="32">
        <v>-49.554699999999997</v>
      </c>
      <c r="F27" s="32">
        <v>-11.9838</v>
      </c>
      <c r="G27" s="32">
        <v>-49.554699999999997</v>
      </c>
      <c r="H27" s="32">
        <v>0.194736628289607</v>
      </c>
    </row>
    <row r="28" spans="1:8" ht="14.25">
      <c r="A28" s="32">
        <v>27</v>
      </c>
      <c r="B28" s="33">
        <v>42</v>
      </c>
      <c r="C28" s="32">
        <v>5703.45</v>
      </c>
      <c r="D28" s="32">
        <v>88097.775800000003</v>
      </c>
      <c r="E28" s="32">
        <v>80867.9323</v>
      </c>
      <c r="F28" s="32">
        <v>7229.8434999999999</v>
      </c>
      <c r="G28" s="32">
        <v>80867.9323</v>
      </c>
      <c r="H28" s="32">
        <v>8.2066129755797995E-2</v>
      </c>
    </row>
    <row r="29" spans="1:8" ht="14.25">
      <c r="A29" s="32">
        <v>28</v>
      </c>
      <c r="B29" s="33">
        <v>75</v>
      </c>
      <c r="C29" s="32">
        <v>323</v>
      </c>
      <c r="D29" s="32">
        <v>177053.41880341899</v>
      </c>
      <c r="E29" s="32">
        <v>168948.69017094001</v>
      </c>
      <c r="F29" s="32">
        <v>8104.7286324786301</v>
      </c>
      <c r="G29" s="32">
        <v>168948.69017094001</v>
      </c>
      <c r="H29" s="32">
        <v>4.5775612169778303E-2</v>
      </c>
    </row>
    <row r="30" spans="1:8" ht="14.25">
      <c r="A30" s="32">
        <v>29</v>
      </c>
      <c r="B30" s="33">
        <v>76</v>
      </c>
      <c r="C30" s="32">
        <v>1447</v>
      </c>
      <c r="D30" s="32">
        <v>249290.602735897</v>
      </c>
      <c r="E30" s="32">
        <v>232719.379462393</v>
      </c>
      <c r="F30" s="32">
        <v>16571.2232735043</v>
      </c>
      <c r="G30" s="32">
        <v>232719.379462393</v>
      </c>
      <c r="H30" s="32">
        <v>6.6473517620157102E-2</v>
      </c>
    </row>
    <row r="31" spans="1:8" ht="14.25">
      <c r="A31" s="32">
        <v>30</v>
      </c>
      <c r="B31" s="33">
        <v>99</v>
      </c>
      <c r="C31" s="32">
        <v>28</v>
      </c>
      <c r="D31" s="32">
        <v>9048.6542621586905</v>
      </c>
      <c r="E31" s="32">
        <v>8080.9364949701203</v>
      </c>
      <c r="F31" s="32">
        <v>967.71776718856404</v>
      </c>
      <c r="G31" s="32">
        <v>8080.9364949701203</v>
      </c>
      <c r="H31" s="32">
        <v>0.10694604293099599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2014-04-22T04:29:15Z</dcterms:modified>
</cp:coreProperties>
</file>