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<sst xmlns="http://schemas.openxmlformats.org/spreadsheetml/2006/main" count="114" uniqueCount="71">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</sst>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11946596.6008</v>
      </c>
      <c r="F3" s="25">
        <f>RA!I7</f>
        <v>1446406.4582</v>
      </c>
      <c r="G3" s="16">
        <f>E3-F3</f>
        <v>10500190.1426</v>
      </c>
      <c r="H3" s="27">
        <f>RA!J7</f>
        <v>12.107267923511699</v>
      </c>
      <c r="I3" s="20">
        <f>SUM(I4:I39)</f>
        <v>11946599.376584593</v>
      </c>
      <c r="J3" s="21">
        <f>SUM(J4:J39)</f>
        <v>10500190.303098861</v>
      </c>
      <c r="K3" s="22">
        <f>E3-I3</f>
        <v>-2.7757845930755138</v>
      </c>
      <c r="L3" s="22">
        <f>G3-J3</f>
        <v>-0.16049886122345924</v>
      </c>
    </row>
    <row r="4" spans="1:12">
      <c r="A4" s="59">
        <f>RA!A8</f>
        <v>41752</v>
      </c>
      <c r="B4" s="12">
        <v>12</v>
      </c>
      <c r="C4" s="56" t="s">
        <v>6</v>
      </c>
      <c r="D4" s="56"/>
      <c r="E4" s="15">
        <f>VLOOKUP(C4,RA!B8:D39,3,0)</f>
        <v>462971.36070000002</v>
      </c>
      <c r="F4" s="25">
        <f>VLOOKUP(C4,RA!B8:I43,8,0)</f>
        <v>97450.414300000004</v>
      </c>
      <c r="G4" s="16">
        <f t="shared" ref="G4:G39" si="0">E4-F4</f>
        <v>365520.94640000002</v>
      </c>
      <c r="H4" s="27">
        <f>RA!J8</f>
        <v>21.048907680306101</v>
      </c>
      <c r="I4" s="20">
        <f>VLOOKUP(B4,RMS!B:D,3,FALSE)</f>
        <v>462971.65786324802</v>
      </c>
      <c r="J4" s="21">
        <f>VLOOKUP(B4,RMS!B:E,4,FALSE)</f>
        <v>365520.94848803402</v>
      </c>
      <c r="K4" s="22">
        <f t="shared" ref="K4:K39" si="1">E4-I4</f>
        <v>-0.29716324800392613</v>
      </c>
      <c r="L4" s="22">
        <f t="shared" ref="L4:L39" si="2">G4-J4</f>
        <v>-2.0880340016447008E-3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64205.111400000002</v>
      </c>
      <c r="F5" s="25">
        <f>VLOOKUP(C5,RA!B9:I44,8,0)</f>
        <v>14970.792600000001</v>
      </c>
      <c r="G5" s="16">
        <f t="shared" si="0"/>
        <v>49234.318800000001</v>
      </c>
      <c r="H5" s="27">
        <f>RA!J9</f>
        <v>23.317135152576</v>
      </c>
      <c r="I5" s="20">
        <f>VLOOKUP(B5,RMS!B:D,3,FALSE)</f>
        <v>64205.125408615102</v>
      </c>
      <c r="J5" s="21">
        <f>VLOOKUP(B5,RMS!B:E,4,FALSE)</f>
        <v>49234.317937334497</v>
      </c>
      <c r="K5" s="22">
        <f t="shared" si="1"/>
        <v>-1.4008615100465249E-2</v>
      </c>
      <c r="L5" s="22">
        <f t="shared" si="2"/>
        <v>8.626655035186559E-4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87886.604699999996</v>
      </c>
      <c r="F6" s="25">
        <f>VLOOKUP(C6,RA!B10:I45,8,0)</f>
        <v>23494.412700000001</v>
      </c>
      <c r="G6" s="16">
        <f t="shared" si="0"/>
        <v>64392.191999999995</v>
      </c>
      <c r="H6" s="27">
        <f>RA!J10</f>
        <v>26.7326434787166</v>
      </c>
      <c r="I6" s="20">
        <f>VLOOKUP(B6,RMS!B:D,3,FALSE)</f>
        <v>87888.341332478594</v>
      </c>
      <c r="J6" s="21">
        <f>VLOOKUP(B6,RMS!B:E,4,FALSE)</f>
        <v>64392.192642734997</v>
      </c>
      <c r="K6" s="22">
        <f t="shared" si="1"/>
        <v>-1.7366324785980396</v>
      </c>
      <c r="L6" s="22">
        <f t="shared" si="2"/>
        <v>-6.4273500174749643E-4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51113.526700000002</v>
      </c>
      <c r="F7" s="25">
        <f>VLOOKUP(C7,RA!B11:I46,8,0)</f>
        <v>8645.0442999999996</v>
      </c>
      <c r="G7" s="16">
        <f t="shared" si="0"/>
        <v>42468.482400000001</v>
      </c>
      <c r="H7" s="27">
        <f>RA!J11</f>
        <v>16.9134177548347</v>
      </c>
      <c r="I7" s="20">
        <f>VLOOKUP(B7,RMS!B:D,3,FALSE)</f>
        <v>51113.536830769197</v>
      </c>
      <c r="J7" s="21">
        <f>VLOOKUP(B7,RMS!B:E,4,FALSE)</f>
        <v>42468.482384615403</v>
      </c>
      <c r="K7" s="22">
        <f t="shared" si="1"/>
        <v>-1.0130769194802269E-2</v>
      </c>
      <c r="L7" s="22">
        <f t="shared" si="2"/>
        <v>1.5384597645606846E-5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92425.64</v>
      </c>
      <c r="F8" s="25">
        <f>VLOOKUP(C8,RA!B12:I47,8,0)</f>
        <v>18928.767400000001</v>
      </c>
      <c r="G8" s="16">
        <f t="shared" si="0"/>
        <v>73496.872600000002</v>
      </c>
      <c r="H8" s="27">
        <f>RA!J12</f>
        <v>20.479996027076499</v>
      </c>
      <c r="I8" s="20">
        <f>VLOOKUP(B8,RMS!B:D,3,FALSE)</f>
        <v>92425.641637606794</v>
      </c>
      <c r="J8" s="21">
        <f>VLOOKUP(B8,RMS!B:E,4,FALSE)</f>
        <v>73496.871477777793</v>
      </c>
      <c r="K8" s="22">
        <f t="shared" si="1"/>
        <v>-1.6376067942474037E-3</v>
      </c>
      <c r="L8" s="22">
        <f t="shared" si="2"/>
        <v>1.1222222092328593E-3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181630.647</v>
      </c>
      <c r="F9" s="25">
        <f>VLOOKUP(C9,RA!B13:I48,8,0)</f>
        <v>51680.899899999997</v>
      </c>
      <c r="G9" s="16">
        <f t="shared" si="0"/>
        <v>129949.74710000001</v>
      </c>
      <c r="H9" s="27">
        <f>RA!J13</f>
        <v>28.453843419937801</v>
      </c>
      <c r="I9" s="20">
        <f>VLOOKUP(B9,RMS!B:D,3,FALSE)</f>
        <v>181630.767019658</v>
      </c>
      <c r="J9" s="21">
        <f>VLOOKUP(B9,RMS!B:E,4,FALSE)</f>
        <v>129949.746792308</v>
      </c>
      <c r="K9" s="22">
        <f t="shared" si="1"/>
        <v>-0.12001965800300241</v>
      </c>
      <c r="L9" s="22">
        <f t="shared" si="2"/>
        <v>3.0769201111979783E-4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111496.7475</v>
      </c>
      <c r="F10" s="25">
        <f>VLOOKUP(C10,RA!B14:I49,8,0)</f>
        <v>25751.489699999998</v>
      </c>
      <c r="G10" s="16">
        <f t="shared" si="0"/>
        <v>85745.257799999992</v>
      </c>
      <c r="H10" s="27">
        <f>RA!J14</f>
        <v>23.096180182296301</v>
      </c>
      <c r="I10" s="20">
        <f>VLOOKUP(B10,RMS!B:D,3,FALSE)</f>
        <v>111496.74191538501</v>
      </c>
      <c r="J10" s="21">
        <f>VLOOKUP(B10,RMS!B:E,4,FALSE)</f>
        <v>85745.257443589697</v>
      </c>
      <c r="K10" s="22">
        <f t="shared" si="1"/>
        <v>5.5846149916760623E-3</v>
      </c>
      <c r="L10" s="22">
        <f t="shared" si="2"/>
        <v>3.5641029535327107E-4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99146.203299999994</v>
      </c>
      <c r="F11" s="25">
        <f>VLOOKUP(C11,RA!B15:I50,8,0)</f>
        <v>-23744.349900000001</v>
      </c>
      <c r="G11" s="16">
        <f t="shared" si="0"/>
        <v>122890.55319999999</v>
      </c>
      <c r="H11" s="27">
        <f>RA!J15</f>
        <v>-23.948824170456199</v>
      </c>
      <c r="I11" s="20">
        <f>VLOOKUP(B11,RMS!B:D,3,FALSE)</f>
        <v>99146.264739316204</v>
      </c>
      <c r="J11" s="21">
        <f>VLOOKUP(B11,RMS!B:E,4,FALSE)</f>
        <v>122890.554529915</v>
      </c>
      <c r="K11" s="22">
        <f t="shared" si="1"/>
        <v>-6.1439316210453399E-2</v>
      </c>
      <c r="L11" s="22">
        <f t="shared" si="2"/>
        <v>-1.3299150014063343E-3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524996.04299999995</v>
      </c>
      <c r="F12" s="25">
        <f>VLOOKUP(C12,RA!B16:I51,8,0)</f>
        <v>25970.655699999999</v>
      </c>
      <c r="G12" s="16">
        <f t="shared" si="0"/>
        <v>499025.38729999994</v>
      </c>
      <c r="H12" s="27">
        <f>RA!J16</f>
        <v>4.9468288468604698</v>
      </c>
      <c r="I12" s="20">
        <f>VLOOKUP(B12,RMS!B:D,3,FALSE)</f>
        <v>524995.90789999999</v>
      </c>
      <c r="J12" s="21">
        <f>VLOOKUP(B12,RMS!B:E,4,FALSE)</f>
        <v>499025.3873</v>
      </c>
      <c r="K12" s="22">
        <f t="shared" si="1"/>
        <v>0.13509999995585531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402352.64360000001</v>
      </c>
      <c r="F13" s="25">
        <f>VLOOKUP(C13,RA!B17:I52,8,0)</f>
        <v>40251.351999999999</v>
      </c>
      <c r="G13" s="16">
        <f t="shared" si="0"/>
        <v>362101.2916</v>
      </c>
      <c r="H13" s="27">
        <f>RA!J17</f>
        <v>10.003998393015699</v>
      </c>
      <c r="I13" s="20">
        <f>VLOOKUP(B13,RMS!B:D,3,FALSE)</f>
        <v>402352.691666667</v>
      </c>
      <c r="J13" s="21">
        <f>VLOOKUP(B13,RMS!B:E,4,FALSE)</f>
        <v>362101.29205897398</v>
      </c>
      <c r="K13" s="22">
        <f t="shared" si="1"/>
        <v>-4.8066666990052909E-2</v>
      </c>
      <c r="L13" s="22">
        <f t="shared" si="2"/>
        <v>-4.5897398376837373E-4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1299439.0984</v>
      </c>
      <c r="F14" s="25">
        <f>VLOOKUP(C14,RA!B18:I53,8,0)</f>
        <v>198745.41829999999</v>
      </c>
      <c r="G14" s="16">
        <f t="shared" si="0"/>
        <v>1100693.6801</v>
      </c>
      <c r="H14" s="27">
        <f>RA!J18</f>
        <v>15.2947081971533</v>
      </c>
      <c r="I14" s="20">
        <f>VLOOKUP(B14,RMS!B:D,3,FALSE)</f>
        <v>1299439.3296188</v>
      </c>
      <c r="J14" s="21">
        <f>VLOOKUP(B14,RMS!B:E,4,FALSE)</f>
        <v>1100693.67894274</v>
      </c>
      <c r="K14" s="22">
        <f t="shared" si="1"/>
        <v>-0.23121879994869232</v>
      </c>
      <c r="L14" s="22">
        <f t="shared" si="2"/>
        <v>1.1572600342333317E-3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816353.01980000001</v>
      </c>
      <c r="F15" s="25">
        <f>VLOOKUP(C15,RA!B19:I54,8,0)</f>
        <v>49859.959300000002</v>
      </c>
      <c r="G15" s="16">
        <f t="shared" si="0"/>
        <v>766493.06050000002</v>
      </c>
      <c r="H15" s="27">
        <f>RA!J19</f>
        <v>6.1076468256607104</v>
      </c>
      <c r="I15" s="20">
        <f>VLOOKUP(B15,RMS!B:D,3,FALSE)</f>
        <v>816353.01847435895</v>
      </c>
      <c r="J15" s="21">
        <f>VLOOKUP(B15,RMS!B:E,4,FALSE)</f>
        <v>766493.059735897</v>
      </c>
      <c r="K15" s="22">
        <f t="shared" si="1"/>
        <v>1.3256410602480173E-3</v>
      </c>
      <c r="L15" s="22">
        <f t="shared" si="2"/>
        <v>7.6410302426666021E-4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597817.32720000006</v>
      </c>
      <c r="F16" s="25">
        <f>VLOOKUP(C16,RA!B20:I55,8,0)</f>
        <v>53338.258900000001</v>
      </c>
      <c r="G16" s="16">
        <f t="shared" si="0"/>
        <v>544479.06830000004</v>
      </c>
      <c r="H16" s="27">
        <f>RA!J20</f>
        <v>8.9221667678688199</v>
      </c>
      <c r="I16" s="20">
        <f>VLOOKUP(B16,RMS!B:D,3,FALSE)</f>
        <v>597817.33609999996</v>
      </c>
      <c r="J16" s="21">
        <f>VLOOKUP(B16,RMS!B:E,4,FALSE)</f>
        <v>544479.06830000004</v>
      </c>
      <c r="K16" s="22">
        <f t="shared" si="1"/>
        <v>-8.8999998988583684E-3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259574.31539999999</v>
      </c>
      <c r="F17" s="25">
        <f>VLOOKUP(C17,RA!B21:I56,8,0)</f>
        <v>30100.92</v>
      </c>
      <c r="G17" s="16">
        <f t="shared" si="0"/>
        <v>229473.39539999998</v>
      </c>
      <c r="H17" s="27">
        <f>RA!J21</f>
        <v>11.5962628866477</v>
      </c>
      <c r="I17" s="20">
        <f>VLOOKUP(B17,RMS!B:D,3,FALSE)</f>
        <v>259574.21993763</v>
      </c>
      <c r="J17" s="21">
        <f>VLOOKUP(B17,RMS!B:E,4,FALSE)</f>
        <v>229473.395303222</v>
      </c>
      <c r="K17" s="22">
        <f t="shared" si="1"/>
        <v>9.5462369994493201E-2</v>
      </c>
      <c r="L17" s="22">
        <f t="shared" si="2"/>
        <v>9.6777977887541056E-5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818843.89069999999</v>
      </c>
      <c r="F18" s="25">
        <f>VLOOKUP(C18,RA!B22:I57,8,0)</f>
        <v>99418.649000000005</v>
      </c>
      <c r="G18" s="16">
        <f t="shared" si="0"/>
        <v>719425.24170000001</v>
      </c>
      <c r="H18" s="27">
        <f>RA!J22</f>
        <v>12.141343439103</v>
      </c>
      <c r="I18" s="20">
        <f>VLOOKUP(B18,RMS!B:D,3,FALSE)</f>
        <v>818843.83303333295</v>
      </c>
      <c r="J18" s="21">
        <f>VLOOKUP(B18,RMS!B:E,4,FALSE)</f>
        <v>719425.23880000005</v>
      </c>
      <c r="K18" s="22">
        <f t="shared" si="1"/>
        <v>5.7666667038574815E-2</v>
      </c>
      <c r="L18" s="22">
        <f t="shared" si="2"/>
        <v>2.899999963119626E-3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1633980.5112999999</v>
      </c>
      <c r="F19" s="25">
        <f>VLOOKUP(C19,RA!B23:I58,8,0)</f>
        <v>135864.49979999999</v>
      </c>
      <c r="G19" s="16">
        <f t="shared" si="0"/>
        <v>1498116.0115</v>
      </c>
      <c r="H19" s="27">
        <f>RA!J23</f>
        <v>8.3149400412313206</v>
      </c>
      <c r="I19" s="20">
        <f>VLOOKUP(B19,RMS!B:D,3,FALSE)</f>
        <v>1633981.1384453001</v>
      </c>
      <c r="J19" s="21">
        <f>VLOOKUP(B19,RMS!B:E,4,FALSE)</f>
        <v>1498116.03855128</v>
      </c>
      <c r="K19" s="22">
        <f t="shared" si="1"/>
        <v>-0.62714530015364289</v>
      </c>
      <c r="L19" s="22">
        <f t="shared" si="2"/>
        <v>-2.7051280019804835E-2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196862.82060000001</v>
      </c>
      <c r="F20" s="25">
        <f>VLOOKUP(C20,RA!B24:I59,8,0)</f>
        <v>35014.9277</v>
      </c>
      <c r="G20" s="16">
        <f t="shared" si="0"/>
        <v>161847.89290000001</v>
      </c>
      <c r="H20" s="27">
        <f>RA!J24</f>
        <v>17.786460436399899</v>
      </c>
      <c r="I20" s="20">
        <f>VLOOKUP(B20,RMS!B:D,3,FALSE)</f>
        <v>196862.80437397299</v>
      </c>
      <c r="J20" s="21">
        <f>VLOOKUP(B20,RMS!B:E,4,FALSE)</f>
        <v>161847.89647620701</v>
      </c>
      <c r="K20" s="22">
        <f t="shared" si="1"/>
        <v>1.6226027015363798E-2</v>
      </c>
      <c r="L20" s="22">
        <f t="shared" si="2"/>
        <v>-3.5762070037890226E-3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164423.4523</v>
      </c>
      <c r="F21" s="25">
        <f>VLOOKUP(C21,RA!B25:I60,8,0)</f>
        <v>14860.367399999999</v>
      </c>
      <c r="G21" s="16">
        <f t="shared" si="0"/>
        <v>149563.08490000002</v>
      </c>
      <c r="H21" s="27">
        <f>RA!J25</f>
        <v>9.0378636332768405</v>
      </c>
      <c r="I21" s="20">
        <f>VLOOKUP(B21,RMS!B:D,3,FALSE)</f>
        <v>164423.45268166601</v>
      </c>
      <c r="J21" s="21">
        <f>VLOOKUP(B21,RMS!B:E,4,FALSE)</f>
        <v>149563.07862609401</v>
      </c>
      <c r="K21" s="22">
        <f t="shared" si="1"/>
        <v>-3.8166600279510021E-4</v>
      </c>
      <c r="L21" s="22">
        <f t="shared" si="2"/>
        <v>6.273906008573249E-3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426478.19780000002</v>
      </c>
      <c r="F22" s="25">
        <f>VLOOKUP(C22,RA!B26:I61,8,0)</f>
        <v>90222.991999999998</v>
      </c>
      <c r="G22" s="16">
        <f t="shared" si="0"/>
        <v>336255.2058</v>
      </c>
      <c r="H22" s="27">
        <f>RA!J26</f>
        <v>21.155358577628999</v>
      </c>
      <c r="I22" s="20">
        <f>VLOOKUP(B22,RMS!B:D,3,FALSE)</f>
        <v>426478.195982921</v>
      </c>
      <c r="J22" s="21">
        <f>VLOOKUP(B22,RMS!B:E,4,FALSE)</f>
        <v>336255.29403259</v>
      </c>
      <c r="K22" s="22">
        <f t="shared" si="1"/>
        <v>1.8170790281146765E-3</v>
      </c>
      <c r="L22" s="22">
        <f t="shared" si="2"/>
        <v>-8.8232590002007782E-2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225904.09239999999</v>
      </c>
      <c r="F23" s="25">
        <f>VLOOKUP(C23,RA!B27:I62,8,0)</f>
        <v>70767.083700000003</v>
      </c>
      <c r="G23" s="16">
        <f t="shared" si="0"/>
        <v>155137.00870000001</v>
      </c>
      <c r="H23" s="27">
        <f>RA!J27</f>
        <v>31.326162774729799</v>
      </c>
      <c r="I23" s="20">
        <f>VLOOKUP(B23,RMS!B:D,3,FALSE)</f>
        <v>225904.081953249</v>
      </c>
      <c r="J23" s="21">
        <f>VLOOKUP(B23,RMS!B:E,4,FALSE)</f>
        <v>155137.00744935899</v>
      </c>
      <c r="K23" s="22">
        <f t="shared" si="1"/>
        <v>1.0446750995470211E-2</v>
      </c>
      <c r="L23" s="22">
        <f t="shared" si="2"/>
        <v>1.2506410130299628E-3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705614.87780000002</v>
      </c>
      <c r="F24" s="25">
        <f>VLOOKUP(C24,RA!B28:I63,8,0)</f>
        <v>43542.072899999999</v>
      </c>
      <c r="G24" s="16">
        <f t="shared" si="0"/>
        <v>662072.80489999999</v>
      </c>
      <c r="H24" s="27">
        <f>RA!J28</f>
        <v>6.1707985857324301</v>
      </c>
      <c r="I24" s="20">
        <f>VLOOKUP(B24,RMS!B:D,3,FALSE)</f>
        <v>705614.87715840701</v>
      </c>
      <c r="J24" s="21">
        <f>VLOOKUP(B24,RMS!B:E,4,FALSE)</f>
        <v>662072.792863023</v>
      </c>
      <c r="K24" s="22">
        <f t="shared" si="1"/>
        <v>6.4159301109611988E-4</v>
      </c>
      <c r="L24" s="22">
        <f t="shared" si="2"/>
        <v>1.2036976986564696E-2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654081.67570000002</v>
      </c>
      <c r="F25" s="25">
        <f>VLOOKUP(C25,RA!B29:I64,8,0)</f>
        <v>111400.2124</v>
      </c>
      <c r="G25" s="16">
        <f t="shared" si="0"/>
        <v>542681.46330000006</v>
      </c>
      <c r="H25" s="27">
        <f>RA!J29</f>
        <v>17.031544612647799</v>
      </c>
      <c r="I25" s="20">
        <f>VLOOKUP(B25,RMS!B:D,3,FALSE)</f>
        <v>654081.67393539799</v>
      </c>
      <c r="J25" s="21">
        <f>VLOOKUP(B25,RMS!B:E,4,FALSE)</f>
        <v>542681.43344394502</v>
      </c>
      <c r="K25" s="22">
        <f t="shared" si="1"/>
        <v>1.7646020278334618E-3</v>
      </c>
      <c r="L25" s="22">
        <f t="shared" si="2"/>
        <v>2.9856055043637753E-2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909527.11230000004</v>
      </c>
      <c r="F26" s="25">
        <f>VLOOKUP(C26,RA!B30:I65,8,0)</f>
        <v>129521.1214</v>
      </c>
      <c r="G26" s="16">
        <f t="shared" si="0"/>
        <v>780005.99090000009</v>
      </c>
      <c r="H26" s="27">
        <f>RA!J30</f>
        <v>14.2404904316122</v>
      </c>
      <c r="I26" s="20">
        <f>VLOOKUP(B26,RMS!B:D,3,FALSE)</f>
        <v>909527.09915132704</v>
      </c>
      <c r="J26" s="21">
        <f>VLOOKUP(B26,RMS!B:E,4,FALSE)</f>
        <v>780005.98579783004</v>
      </c>
      <c r="K26" s="22">
        <f t="shared" si="1"/>
        <v>1.314867299515754E-2</v>
      </c>
      <c r="L26" s="22">
        <f t="shared" si="2"/>
        <v>5.102170049212873E-3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498479.6911</v>
      </c>
      <c r="F27" s="25">
        <f>VLOOKUP(C27,RA!B31:I66,8,0)</f>
        <v>29765.461800000001</v>
      </c>
      <c r="G27" s="16">
        <f t="shared" si="0"/>
        <v>468714.22930000001</v>
      </c>
      <c r="H27" s="27">
        <f>RA!J31</f>
        <v>5.97124864491796</v>
      </c>
      <c r="I27" s="20">
        <f>VLOOKUP(B27,RMS!B:D,3,FALSE)</f>
        <v>498479.68188761099</v>
      </c>
      <c r="J27" s="21">
        <f>VLOOKUP(B27,RMS!B:E,4,FALSE)</f>
        <v>468714.33900884999</v>
      </c>
      <c r="K27" s="22">
        <f t="shared" si="1"/>
        <v>9.2123890062794089E-3</v>
      </c>
      <c r="L27" s="22">
        <f t="shared" si="2"/>
        <v>-0.10970884998096153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113892.7141</v>
      </c>
      <c r="F28" s="25">
        <f>VLOOKUP(C28,RA!B32:I67,8,0)</f>
        <v>35100.228499999997</v>
      </c>
      <c r="G28" s="16">
        <f t="shared" si="0"/>
        <v>78792.4856</v>
      </c>
      <c r="H28" s="27">
        <f>RA!J32</f>
        <v>30.8186777155748</v>
      </c>
      <c r="I28" s="20">
        <f>VLOOKUP(B28,RMS!B:D,3,FALSE)</f>
        <v>113892.685865804</v>
      </c>
      <c r="J28" s="21">
        <f>VLOOKUP(B28,RMS!B:E,4,FALSE)</f>
        <v>78792.475270880605</v>
      </c>
      <c r="K28" s="22">
        <f t="shared" si="1"/>
        <v>2.8234195997356437E-2</v>
      </c>
      <c r="L28" s="22">
        <f t="shared" si="2"/>
        <v>1.0329119395464659E-2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13.5739</v>
      </c>
      <c r="F29" s="25">
        <f>VLOOKUP(C29,RA!B33:I68,8,0)</f>
        <v>2.1070000000000002</v>
      </c>
      <c r="G29" s="16">
        <f t="shared" si="0"/>
        <v>11.466899999999999</v>
      </c>
      <c r="H29" s="27">
        <f>RA!J33</f>
        <v>15.522436440521901</v>
      </c>
      <c r="I29" s="20">
        <f>VLOOKUP(B29,RMS!B:D,3,FALSE)</f>
        <v>13.5739</v>
      </c>
      <c r="J29" s="21">
        <f>VLOOKUP(B29,RMS!B:E,4,FALSE)</f>
        <v>11.466900000000001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84918.020300000004</v>
      </c>
      <c r="F31" s="25">
        <f>VLOOKUP(C31,RA!B35:I70,8,0)</f>
        <v>9059.7059000000008</v>
      </c>
      <c r="G31" s="16">
        <f t="shared" si="0"/>
        <v>75858.314400000003</v>
      </c>
      <c r="H31" s="27">
        <f>RA!J35</f>
        <v>10.6687672039382</v>
      </c>
      <c r="I31" s="20">
        <f>VLOOKUP(B31,RMS!B:D,3,FALSE)</f>
        <v>84918.020399999994</v>
      </c>
      <c r="J31" s="21">
        <f>VLOOKUP(B31,RMS!B:E,4,FALSE)</f>
        <v>75858.311900000001</v>
      </c>
      <c r="K31" s="22">
        <f t="shared" si="1"/>
        <v>-9.9999990197829902E-5</v>
      </c>
      <c r="L31" s="22">
        <f t="shared" si="2"/>
        <v>2.5000000023283064E-3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189749.99859999999</v>
      </c>
      <c r="F35" s="25">
        <f>VLOOKUP(C35,RA!B8:I74,8,0)</f>
        <v>8763.3117000000002</v>
      </c>
      <c r="G35" s="16">
        <f t="shared" si="0"/>
        <v>180986.6869</v>
      </c>
      <c r="H35" s="27">
        <f>RA!J39</f>
        <v>4.6183461210312799</v>
      </c>
      <c r="I35" s="20">
        <f>VLOOKUP(B35,RMS!B:D,3,FALSE)</f>
        <v>189750</v>
      </c>
      <c r="J35" s="21">
        <f>VLOOKUP(B35,RMS!B:E,4,FALSE)</f>
        <v>180986.688034188</v>
      </c>
      <c r="K35" s="22">
        <f t="shared" si="1"/>
        <v>-1.4000000082887709E-3</v>
      </c>
      <c r="L35" s="22">
        <f t="shared" si="2"/>
        <v>-1.1341880017425865E-3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251644.79699999999</v>
      </c>
      <c r="F36" s="25">
        <f>VLOOKUP(C36,RA!B8:I75,8,0)</f>
        <v>15548.3485</v>
      </c>
      <c r="G36" s="16">
        <f t="shared" si="0"/>
        <v>236096.4485</v>
      </c>
      <c r="H36" s="27">
        <f>RA!J40</f>
        <v>6.1786886458057797</v>
      </c>
      <c r="I36" s="20">
        <f>VLOOKUP(B36,RMS!B:D,3,FALSE)</f>
        <v>251644.79105384601</v>
      </c>
      <c r="J36" s="21">
        <f>VLOOKUP(B36,RMS!B:E,4,FALSE)</f>
        <v>236096.44950256401</v>
      </c>
      <c r="K36" s="22">
        <f t="shared" si="1"/>
        <v>5.9461539785843343E-3</v>
      </c>
      <c r="L36" s="22">
        <f t="shared" si="2"/>
        <v>-1.0025640076491982E-3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20772.886200000001</v>
      </c>
      <c r="F39" s="25">
        <f>VLOOKUP(C39,RA!B8:I78,8,0)</f>
        <v>2111.3332999999998</v>
      </c>
      <c r="G39" s="16">
        <f t="shared" si="0"/>
        <v>18661.552900000002</v>
      </c>
      <c r="H39" s="27">
        <f>RA!J43</f>
        <v>10.163889984628099</v>
      </c>
      <c r="I39" s="20">
        <f>VLOOKUP(B39,RMS!B:D,3,FALSE)</f>
        <v>20772.886317222601</v>
      </c>
      <c r="J39" s="21">
        <f>VLOOKUP(B39,RMS!B:E,4,FALSE)</f>
        <v>18661.5531049089</v>
      </c>
      <c r="K39" s="22">
        <f t="shared" si="1"/>
        <v>-1.1722260023816489E-4</v>
      </c>
      <c r="L39" s="22">
        <f t="shared" si="2"/>
        <v>-2.0490889801294543E-4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11946596.6008</v>
      </c>
      <c r="E7" s="44">
        <v>16605632</v>
      </c>
      <c r="F7" s="45">
        <v>71.943040775563404</v>
      </c>
      <c r="G7" s="44">
        <v>14738203.9607</v>
      </c>
      <c r="H7" s="45">
        <v>-18.941299546022901</v>
      </c>
      <c r="I7" s="44">
        <v>1446406.4582</v>
      </c>
      <c r="J7" s="45">
        <v>12.107267923511699</v>
      </c>
      <c r="K7" s="44">
        <v>1983734.8163000001</v>
      </c>
      <c r="L7" s="45">
        <v>13.459813838848399</v>
      </c>
      <c r="M7" s="45">
        <v>-0.27086703005102702</v>
      </c>
      <c r="N7" s="44">
        <v>368808753.64660001</v>
      </c>
      <c r="O7" s="44">
        <v>2513811885.3146</v>
      </c>
      <c r="P7" s="44">
        <v>743487</v>
      </c>
      <c r="Q7" s="44">
        <v>856636</v>
      </c>
      <c r="R7" s="45">
        <v>-13.208527309148799</v>
      </c>
      <c r="S7" s="44">
        <v>16.068332870379699</v>
      </c>
      <c r="T7" s="44">
        <v>16.2298121797356</v>
      </c>
      <c r="U7" s="46">
        <v>-1.00495372269502</v>
      </c>
    </row>
    <row r="8" spans="1:23" ht="12" thickBot="1">
      <c r="A8" s="70">
        <v>41752</v>
      </c>
      <c r="B8" s="60" t="s">
        <v>6</v>
      </c>
      <c r="C8" s="61"/>
      <c r="D8" s="47">
        <v>462971.36070000002</v>
      </c>
      <c r="E8" s="47">
        <v>625288</v>
      </c>
      <c r="F8" s="48">
        <v>74.041299481199104</v>
      </c>
      <c r="G8" s="47">
        <v>589123.45180000004</v>
      </c>
      <c r="H8" s="48">
        <v>-21.4135238912246</v>
      </c>
      <c r="I8" s="47">
        <v>97450.414300000004</v>
      </c>
      <c r="J8" s="48">
        <v>21.048907680306101</v>
      </c>
      <c r="K8" s="47">
        <v>106974.5151</v>
      </c>
      <c r="L8" s="48">
        <v>18.158251003783899</v>
      </c>
      <c r="M8" s="48">
        <v>-8.9031493071941997E-2</v>
      </c>
      <c r="N8" s="47">
        <v>12626203.713199999</v>
      </c>
      <c r="O8" s="47">
        <v>101609833.54170001</v>
      </c>
      <c r="P8" s="47">
        <v>18140</v>
      </c>
      <c r="Q8" s="47">
        <v>22177</v>
      </c>
      <c r="R8" s="48">
        <v>-18.203544212472401</v>
      </c>
      <c r="S8" s="47">
        <v>25.5221257276737</v>
      </c>
      <c r="T8" s="47">
        <v>21.8054139153177</v>
      </c>
      <c r="U8" s="49">
        <v>14.562704737113499</v>
      </c>
    </row>
    <row r="9" spans="1:23" ht="12" thickBot="1">
      <c r="A9" s="71"/>
      <c r="B9" s="60" t="s">
        <v>7</v>
      </c>
      <c r="C9" s="61"/>
      <c r="D9" s="47">
        <v>64205.111400000002</v>
      </c>
      <c r="E9" s="47">
        <v>86151</v>
      </c>
      <c r="F9" s="48">
        <v>74.526252045826496</v>
      </c>
      <c r="G9" s="47">
        <v>82332.336200000005</v>
      </c>
      <c r="H9" s="48">
        <v>-22.017138874774201</v>
      </c>
      <c r="I9" s="47">
        <v>14970.792600000001</v>
      </c>
      <c r="J9" s="48">
        <v>23.317135152576</v>
      </c>
      <c r="K9" s="47">
        <v>16530.121800000001</v>
      </c>
      <c r="L9" s="48">
        <v>20.077314167115802</v>
      </c>
      <c r="M9" s="48">
        <v>-9.4332589854237994E-2</v>
      </c>
      <c r="N9" s="47">
        <v>2153918.7453000001</v>
      </c>
      <c r="O9" s="47">
        <v>17015311.4177</v>
      </c>
      <c r="P9" s="47">
        <v>3756</v>
      </c>
      <c r="Q9" s="47">
        <v>4329</v>
      </c>
      <c r="R9" s="48">
        <v>-13.236313236313199</v>
      </c>
      <c r="S9" s="47">
        <v>17.0940126198083</v>
      </c>
      <c r="T9" s="47">
        <v>16.897158558558601</v>
      </c>
      <c r="U9" s="49">
        <v>1.15159655973131</v>
      </c>
    </row>
    <row r="10" spans="1:23" ht="12" thickBot="1">
      <c r="A10" s="71"/>
      <c r="B10" s="60" t="s">
        <v>8</v>
      </c>
      <c r="C10" s="61"/>
      <c r="D10" s="47">
        <v>87886.604699999996</v>
      </c>
      <c r="E10" s="47">
        <v>121504</v>
      </c>
      <c r="F10" s="48">
        <v>72.332272764682699</v>
      </c>
      <c r="G10" s="47">
        <v>115246.2458</v>
      </c>
      <c r="H10" s="48">
        <v>-23.740158223878598</v>
      </c>
      <c r="I10" s="47">
        <v>23494.412700000001</v>
      </c>
      <c r="J10" s="48">
        <v>26.7326434787166</v>
      </c>
      <c r="K10" s="47">
        <v>28115.643</v>
      </c>
      <c r="L10" s="48">
        <v>24.396146533738101</v>
      </c>
      <c r="M10" s="48">
        <v>-0.16436509383761899</v>
      </c>
      <c r="N10" s="47">
        <v>3098102.5876000002</v>
      </c>
      <c r="O10" s="47">
        <v>24066256.9529</v>
      </c>
      <c r="P10" s="47">
        <v>71504</v>
      </c>
      <c r="Q10" s="47">
        <v>80018</v>
      </c>
      <c r="R10" s="48">
        <v>-10.6401059761554</v>
      </c>
      <c r="S10" s="47">
        <v>1.22911452086597</v>
      </c>
      <c r="T10" s="47">
        <v>1.3226330650603599</v>
      </c>
      <c r="U10" s="49">
        <v>-7.60861112669207</v>
      </c>
    </row>
    <row r="11" spans="1:23" ht="12" thickBot="1">
      <c r="A11" s="71"/>
      <c r="B11" s="60" t="s">
        <v>9</v>
      </c>
      <c r="C11" s="61"/>
      <c r="D11" s="47">
        <v>51113.526700000002</v>
      </c>
      <c r="E11" s="47">
        <v>48729</v>
      </c>
      <c r="F11" s="48">
        <v>104.89344476594999</v>
      </c>
      <c r="G11" s="47">
        <v>47734.539299999997</v>
      </c>
      <c r="H11" s="48">
        <v>7.0787053767585002</v>
      </c>
      <c r="I11" s="47">
        <v>8645.0442999999996</v>
      </c>
      <c r="J11" s="48">
        <v>16.9134177548347</v>
      </c>
      <c r="K11" s="47">
        <v>9416.3755999999994</v>
      </c>
      <c r="L11" s="48">
        <v>19.726545470189599</v>
      </c>
      <c r="M11" s="48">
        <v>-8.1913820430018006E-2</v>
      </c>
      <c r="N11" s="47">
        <v>1184935.8132</v>
      </c>
      <c r="O11" s="47">
        <v>10423829.2612</v>
      </c>
      <c r="P11" s="47">
        <v>2204</v>
      </c>
      <c r="Q11" s="47">
        <v>2632</v>
      </c>
      <c r="R11" s="48">
        <v>-16.261398176291799</v>
      </c>
      <c r="S11" s="47">
        <v>23.1912553085299</v>
      </c>
      <c r="T11" s="47">
        <v>19.783299202127701</v>
      </c>
      <c r="U11" s="49">
        <v>14.6950049105311</v>
      </c>
    </row>
    <row r="12" spans="1:23" ht="12" thickBot="1">
      <c r="A12" s="71"/>
      <c r="B12" s="60" t="s">
        <v>10</v>
      </c>
      <c r="C12" s="61"/>
      <c r="D12" s="47">
        <v>92425.64</v>
      </c>
      <c r="E12" s="47">
        <v>173654</v>
      </c>
      <c r="F12" s="48">
        <v>53.224020178055198</v>
      </c>
      <c r="G12" s="47">
        <v>154148.7683</v>
      </c>
      <c r="H12" s="48">
        <v>-40.041272454332002</v>
      </c>
      <c r="I12" s="47">
        <v>18928.767400000001</v>
      </c>
      <c r="J12" s="48">
        <v>20.479996027076499</v>
      </c>
      <c r="K12" s="47">
        <v>18972.2461</v>
      </c>
      <c r="L12" s="48">
        <v>12.307750693847099</v>
      </c>
      <c r="M12" s="48">
        <v>-2.2917001904170001E-3</v>
      </c>
      <c r="N12" s="47">
        <v>3243079.3952000001</v>
      </c>
      <c r="O12" s="47">
        <v>28341367.166299999</v>
      </c>
      <c r="P12" s="47">
        <v>893</v>
      </c>
      <c r="Q12" s="47">
        <v>957</v>
      </c>
      <c r="R12" s="48">
        <v>-6.6875653082549604</v>
      </c>
      <c r="S12" s="47">
        <v>103.50015677491599</v>
      </c>
      <c r="T12" s="47">
        <v>97.086614315569506</v>
      </c>
      <c r="U12" s="49">
        <v>6.1966499947378697</v>
      </c>
    </row>
    <row r="13" spans="1:23" ht="12" thickBot="1">
      <c r="A13" s="71"/>
      <c r="B13" s="60" t="s">
        <v>11</v>
      </c>
      <c r="C13" s="61"/>
      <c r="D13" s="47">
        <v>181630.647</v>
      </c>
      <c r="E13" s="47">
        <v>249946</v>
      </c>
      <c r="F13" s="48">
        <v>72.667955078296899</v>
      </c>
      <c r="G13" s="47">
        <v>243308.19690000001</v>
      </c>
      <c r="H13" s="48">
        <v>-25.349556934717501</v>
      </c>
      <c r="I13" s="47">
        <v>51680.899899999997</v>
      </c>
      <c r="J13" s="48">
        <v>28.453843419937801</v>
      </c>
      <c r="K13" s="47">
        <v>54711.696400000001</v>
      </c>
      <c r="L13" s="48">
        <v>22.486581667647901</v>
      </c>
      <c r="M13" s="48">
        <v>-5.5395769084579001E-2</v>
      </c>
      <c r="N13" s="47">
        <v>6027510.4358000001</v>
      </c>
      <c r="O13" s="47">
        <v>49763817.290700004</v>
      </c>
      <c r="P13" s="47">
        <v>7985</v>
      </c>
      <c r="Q13" s="47">
        <v>9395</v>
      </c>
      <c r="R13" s="48">
        <v>-15.007982969664701</v>
      </c>
      <c r="S13" s="47">
        <v>22.7464805259862</v>
      </c>
      <c r="T13" s="47">
        <v>22.185942426822798</v>
      </c>
      <c r="U13" s="49">
        <v>2.4642849627794998</v>
      </c>
    </row>
    <row r="14" spans="1:23" ht="12" thickBot="1">
      <c r="A14" s="71"/>
      <c r="B14" s="60" t="s">
        <v>12</v>
      </c>
      <c r="C14" s="61"/>
      <c r="D14" s="47">
        <v>111496.7475</v>
      </c>
      <c r="E14" s="47">
        <v>93513</v>
      </c>
      <c r="F14" s="48">
        <v>119.231280677553</v>
      </c>
      <c r="G14" s="47">
        <v>96264.7497</v>
      </c>
      <c r="H14" s="48">
        <v>15.823027481470699</v>
      </c>
      <c r="I14" s="47">
        <v>25751.489699999998</v>
      </c>
      <c r="J14" s="48">
        <v>23.096180182296301</v>
      </c>
      <c r="K14" s="47">
        <v>20425.688900000001</v>
      </c>
      <c r="L14" s="48">
        <v>21.218243400263098</v>
      </c>
      <c r="M14" s="48">
        <v>0.260740326853798</v>
      </c>
      <c r="N14" s="47">
        <v>3089076.3912</v>
      </c>
      <c r="O14" s="47">
        <v>21725489.497400001</v>
      </c>
      <c r="P14" s="47">
        <v>2488</v>
      </c>
      <c r="Q14" s="47">
        <v>1654</v>
      </c>
      <c r="R14" s="48">
        <v>50.423216444981897</v>
      </c>
      <c r="S14" s="47">
        <v>44.813805265273302</v>
      </c>
      <c r="T14" s="47">
        <v>59.007715961305898</v>
      </c>
      <c r="U14" s="49">
        <v>-31.673076213931001</v>
      </c>
    </row>
    <row r="15" spans="1:23" ht="12" thickBot="1">
      <c r="A15" s="71"/>
      <c r="B15" s="60" t="s">
        <v>13</v>
      </c>
      <c r="C15" s="61"/>
      <c r="D15" s="47">
        <v>99146.203299999994</v>
      </c>
      <c r="E15" s="47">
        <v>82432</v>
      </c>
      <c r="F15" s="48">
        <v>120.276352993983</v>
      </c>
      <c r="G15" s="47">
        <v>82456.014800000004</v>
      </c>
      <c r="H15" s="48">
        <v>20.241323256384199</v>
      </c>
      <c r="I15" s="47">
        <v>-23744.349900000001</v>
      </c>
      <c r="J15" s="48">
        <v>-23.948824170456199</v>
      </c>
      <c r="K15" s="47">
        <v>18543.008900000001</v>
      </c>
      <c r="L15" s="48">
        <v>22.488364184197799</v>
      </c>
      <c r="M15" s="48">
        <v>-2.2805014562658199</v>
      </c>
      <c r="N15" s="47">
        <v>2914929.6269</v>
      </c>
      <c r="O15" s="47">
        <v>16557230.824899999</v>
      </c>
      <c r="P15" s="47">
        <v>3494</v>
      </c>
      <c r="Q15" s="47">
        <v>3497</v>
      </c>
      <c r="R15" s="48">
        <v>-8.5787818129823001E-2</v>
      </c>
      <c r="S15" s="47">
        <v>28.376131453921001</v>
      </c>
      <c r="T15" s="47">
        <v>28.500027766657102</v>
      </c>
      <c r="U15" s="49">
        <v>-0.43662157731868101</v>
      </c>
    </row>
    <row r="16" spans="1:23" ht="12" thickBot="1">
      <c r="A16" s="71"/>
      <c r="B16" s="60" t="s">
        <v>14</v>
      </c>
      <c r="C16" s="61"/>
      <c r="D16" s="47">
        <v>524996.04299999995</v>
      </c>
      <c r="E16" s="47">
        <v>681903</v>
      </c>
      <c r="F16" s="48">
        <v>76.989842103642303</v>
      </c>
      <c r="G16" s="47">
        <v>650859.54630000005</v>
      </c>
      <c r="H16" s="48">
        <v>-19.338043670943701</v>
      </c>
      <c r="I16" s="47">
        <v>25970.655699999999</v>
      </c>
      <c r="J16" s="48">
        <v>4.9468288468604698</v>
      </c>
      <c r="K16" s="47">
        <v>43327.099600000001</v>
      </c>
      <c r="L16" s="48">
        <v>6.6569046803270302</v>
      </c>
      <c r="M16" s="48">
        <v>-0.40059094793411898</v>
      </c>
      <c r="N16" s="47">
        <v>19735001.884199999</v>
      </c>
      <c r="O16" s="47">
        <v>124385696.9413</v>
      </c>
      <c r="P16" s="47">
        <v>31749</v>
      </c>
      <c r="Q16" s="47">
        <v>38612</v>
      </c>
      <c r="R16" s="48">
        <v>-17.774267067233001</v>
      </c>
      <c r="S16" s="47">
        <v>16.535829254464701</v>
      </c>
      <c r="T16" s="47">
        <v>16.8707232388895</v>
      </c>
      <c r="U16" s="49">
        <v>-2.0252627145042501</v>
      </c>
    </row>
    <row r="17" spans="1:21" ht="12" thickBot="1">
      <c r="A17" s="71"/>
      <c r="B17" s="60" t="s">
        <v>15</v>
      </c>
      <c r="C17" s="61"/>
      <c r="D17" s="47">
        <v>402352.64360000001</v>
      </c>
      <c r="E17" s="47">
        <v>597450</v>
      </c>
      <c r="F17" s="48">
        <v>67.344990141434394</v>
      </c>
      <c r="G17" s="47">
        <v>379909.66970000003</v>
      </c>
      <c r="H17" s="48">
        <v>5.9074500308776896</v>
      </c>
      <c r="I17" s="47">
        <v>40251.351999999999</v>
      </c>
      <c r="J17" s="48">
        <v>10.003998393015699</v>
      </c>
      <c r="K17" s="47">
        <v>50517.3914</v>
      </c>
      <c r="L17" s="48">
        <v>13.2972112660074</v>
      </c>
      <c r="M17" s="48">
        <v>-0.203217923877202</v>
      </c>
      <c r="N17" s="47">
        <v>18561005.5832</v>
      </c>
      <c r="O17" s="47">
        <v>142874865.8039</v>
      </c>
      <c r="P17" s="47">
        <v>10023</v>
      </c>
      <c r="Q17" s="47">
        <v>10780</v>
      </c>
      <c r="R17" s="48">
        <v>-7.0222634508348802</v>
      </c>
      <c r="S17" s="47">
        <v>40.142935608101403</v>
      </c>
      <c r="T17" s="47">
        <v>71.113955037105796</v>
      </c>
      <c r="U17" s="49">
        <v>-77.151854890139205</v>
      </c>
    </row>
    <row r="18" spans="1:21" ht="12" thickBot="1">
      <c r="A18" s="71"/>
      <c r="B18" s="60" t="s">
        <v>16</v>
      </c>
      <c r="C18" s="61"/>
      <c r="D18" s="47">
        <v>1299439.0984</v>
      </c>
      <c r="E18" s="47">
        <v>1619840</v>
      </c>
      <c r="F18" s="48">
        <v>80.220213008692198</v>
      </c>
      <c r="G18" s="47">
        <v>1605327.5064999999</v>
      </c>
      <c r="H18" s="48">
        <v>-19.0545796332183</v>
      </c>
      <c r="I18" s="47">
        <v>198745.41829999999</v>
      </c>
      <c r="J18" s="48">
        <v>15.2947081971533</v>
      </c>
      <c r="K18" s="47">
        <v>279811.70630000002</v>
      </c>
      <c r="L18" s="48">
        <v>17.430194472282899</v>
      </c>
      <c r="M18" s="48">
        <v>-0.289717285498716</v>
      </c>
      <c r="N18" s="47">
        <v>41159767.908399999</v>
      </c>
      <c r="O18" s="47">
        <v>343069242.22289997</v>
      </c>
      <c r="P18" s="47">
        <v>65942</v>
      </c>
      <c r="Q18" s="47">
        <v>76224</v>
      </c>
      <c r="R18" s="48">
        <v>-13.4891897565071</v>
      </c>
      <c r="S18" s="47">
        <v>19.705788395862999</v>
      </c>
      <c r="T18" s="47">
        <v>18.702634678054199</v>
      </c>
      <c r="U18" s="49">
        <v>5.0906550788877496</v>
      </c>
    </row>
    <row r="19" spans="1:21" ht="12" thickBot="1">
      <c r="A19" s="71"/>
      <c r="B19" s="60" t="s">
        <v>17</v>
      </c>
      <c r="C19" s="61"/>
      <c r="D19" s="47">
        <v>816353.01980000001</v>
      </c>
      <c r="E19" s="47">
        <v>565689</v>
      </c>
      <c r="F19" s="48">
        <v>144.311277009099</v>
      </c>
      <c r="G19" s="47">
        <v>572871.82490000001</v>
      </c>
      <c r="H19" s="48">
        <v>42.501862426643498</v>
      </c>
      <c r="I19" s="47">
        <v>49859.959300000002</v>
      </c>
      <c r="J19" s="48">
        <v>6.1076468256607104</v>
      </c>
      <c r="K19" s="47">
        <v>80695.650899999993</v>
      </c>
      <c r="L19" s="48">
        <v>14.086161579701701</v>
      </c>
      <c r="M19" s="48">
        <v>-0.38212333943761501</v>
      </c>
      <c r="N19" s="47">
        <v>14844834.578299999</v>
      </c>
      <c r="O19" s="47">
        <v>106322447.54350001</v>
      </c>
      <c r="P19" s="47">
        <v>11450</v>
      </c>
      <c r="Q19" s="47">
        <v>11094</v>
      </c>
      <c r="R19" s="48">
        <v>3.2089417703263101</v>
      </c>
      <c r="S19" s="47">
        <v>71.297206969432295</v>
      </c>
      <c r="T19" s="47">
        <v>46.325011636920898</v>
      </c>
      <c r="U19" s="49">
        <v>35.025488927242201</v>
      </c>
    </row>
    <row r="20" spans="1:21" ht="12" thickBot="1">
      <c r="A20" s="71"/>
      <c r="B20" s="60" t="s">
        <v>18</v>
      </c>
      <c r="C20" s="61"/>
      <c r="D20" s="47">
        <v>597817.32720000006</v>
      </c>
      <c r="E20" s="47">
        <v>859830</v>
      </c>
      <c r="F20" s="48">
        <v>69.527386483374599</v>
      </c>
      <c r="G20" s="47">
        <v>817034.32160000002</v>
      </c>
      <c r="H20" s="48">
        <v>-26.830818315038101</v>
      </c>
      <c r="I20" s="47">
        <v>53338.258900000001</v>
      </c>
      <c r="J20" s="48">
        <v>8.9221667678688199</v>
      </c>
      <c r="K20" s="47">
        <v>65179.5887</v>
      </c>
      <c r="L20" s="48">
        <v>7.9775827008538203</v>
      </c>
      <c r="M20" s="48">
        <v>-0.181672361488835</v>
      </c>
      <c r="N20" s="47">
        <v>20160004.621599998</v>
      </c>
      <c r="O20" s="47">
        <v>145254512.4111</v>
      </c>
      <c r="P20" s="47">
        <v>29396</v>
      </c>
      <c r="Q20" s="47">
        <v>35558</v>
      </c>
      <c r="R20" s="48">
        <v>-17.329433601439899</v>
      </c>
      <c r="S20" s="47">
        <v>20.336689590420502</v>
      </c>
      <c r="T20" s="47">
        <v>22.466815144271301</v>
      </c>
      <c r="U20" s="49">
        <v>-10.4742984072209</v>
      </c>
    </row>
    <row r="21" spans="1:21" ht="12" thickBot="1">
      <c r="A21" s="71"/>
      <c r="B21" s="60" t="s">
        <v>19</v>
      </c>
      <c r="C21" s="61"/>
      <c r="D21" s="47">
        <v>259574.31539999999</v>
      </c>
      <c r="E21" s="47">
        <v>359334</v>
      </c>
      <c r="F21" s="48">
        <v>72.237616089766107</v>
      </c>
      <c r="G21" s="47">
        <v>369211.76250000001</v>
      </c>
      <c r="H21" s="48">
        <v>-29.695003852971801</v>
      </c>
      <c r="I21" s="47">
        <v>30100.92</v>
      </c>
      <c r="J21" s="48">
        <v>11.5962628866477</v>
      </c>
      <c r="K21" s="47">
        <v>46705.572200000002</v>
      </c>
      <c r="L21" s="48">
        <v>12.650076986645299</v>
      </c>
      <c r="M21" s="48">
        <v>-0.355517584259464</v>
      </c>
      <c r="N21" s="47">
        <v>8309794.9791000001</v>
      </c>
      <c r="O21" s="47">
        <v>61560847.124899998</v>
      </c>
      <c r="P21" s="47">
        <v>23740</v>
      </c>
      <c r="Q21" s="47">
        <v>27565</v>
      </c>
      <c r="R21" s="48">
        <v>-13.876292399782299</v>
      </c>
      <c r="S21" s="47">
        <v>10.934048668913199</v>
      </c>
      <c r="T21" s="47">
        <v>10.658571677852301</v>
      </c>
      <c r="U21" s="49">
        <v>2.5194417859515301</v>
      </c>
    </row>
    <row r="22" spans="1:21" ht="12" thickBot="1">
      <c r="A22" s="71"/>
      <c r="B22" s="60" t="s">
        <v>20</v>
      </c>
      <c r="C22" s="61"/>
      <c r="D22" s="47">
        <v>818843.89069999999</v>
      </c>
      <c r="E22" s="47">
        <v>893220</v>
      </c>
      <c r="F22" s="48">
        <v>91.673259745639399</v>
      </c>
      <c r="G22" s="47">
        <v>928400.06929999997</v>
      </c>
      <c r="H22" s="48">
        <v>-11.8005353750785</v>
      </c>
      <c r="I22" s="47">
        <v>99418.649000000005</v>
      </c>
      <c r="J22" s="48">
        <v>12.141343439103</v>
      </c>
      <c r="K22" s="47">
        <v>122735.5993</v>
      </c>
      <c r="L22" s="48">
        <v>13.2201195754478</v>
      </c>
      <c r="M22" s="48">
        <v>-0.18997707619455101</v>
      </c>
      <c r="N22" s="47">
        <v>25724234.301199999</v>
      </c>
      <c r="O22" s="47">
        <v>165423673.55779999</v>
      </c>
      <c r="P22" s="47">
        <v>49652</v>
      </c>
      <c r="Q22" s="47">
        <v>61504</v>
      </c>
      <c r="R22" s="48">
        <v>-19.270291363163398</v>
      </c>
      <c r="S22" s="47">
        <v>16.4916597659712</v>
      </c>
      <c r="T22" s="47">
        <v>16.394983521396998</v>
      </c>
      <c r="U22" s="49">
        <v>0.58621294609570795</v>
      </c>
    </row>
    <row r="23" spans="1:21" ht="12" thickBot="1">
      <c r="A23" s="71"/>
      <c r="B23" s="60" t="s">
        <v>21</v>
      </c>
      <c r="C23" s="61"/>
      <c r="D23" s="47">
        <v>1633980.5112999999</v>
      </c>
      <c r="E23" s="47">
        <v>2429206</v>
      </c>
      <c r="F23" s="48">
        <v>67.263974784353394</v>
      </c>
      <c r="G23" s="47">
        <v>2343149.9589999998</v>
      </c>
      <c r="H23" s="48">
        <v>-30.2656449697593</v>
      </c>
      <c r="I23" s="47">
        <v>135864.49979999999</v>
      </c>
      <c r="J23" s="48">
        <v>8.3149400412313206</v>
      </c>
      <c r="K23" s="47">
        <v>247620.0258</v>
      </c>
      <c r="L23" s="48">
        <v>10.567826649288699</v>
      </c>
      <c r="M23" s="48">
        <v>-0.45131861059680101</v>
      </c>
      <c r="N23" s="47">
        <v>57066111.521899998</v>
      </c>
      <c r="O23" s="47">
        <v>341215371.24169999</v>
      </c>
      <c r="P23" s="47">
        <v>58430</v>
      </c>
      <c r="Q23" s="47">
        <v>74807</v>
      </c>
      <c r="R23" s="48">
        <v>-21.8923362786905</v>
      </c>
      <c r="S23" s="47">
        <v>27.964752888926899</v>
      </c>
      <c r="T23" s="47">
        <v>30.356174880693001</v>
      </c>
      <c r="U23" s="49">
        <v>-8.5515577457971492</v>
      </c>
    </row>
    <row r="24" spans="1:21" ht="12" thickBot="1">
      <c r="A24" s="71"/>
      <c r="B24" s="60" t="s">
        <v>22</v>
      </c>
      <c r="C24" s="61"/>
      <c r="D24" s="47">
        <v>196862.82060000001</v>
      </c>
      <c r="E24" s="47">
        <v>220125</v>
      </c>
      <c r="F24" s="48">
        <v>89.432286473594601</v>
      </c>
      <c r="G24" s="47">
        <v>224154.50580000001</v>
      </c>
      <c r="H24" s="48">
        <v>-12.1753899626496</v>
      </c>
      <c r="I24" s="47">
        <v>35014.9277</v>
      </c>
      <c r="J24" s="48">
        <v>17.786460436399899</v>
      </c>
      <c r="K24" s="47">
        <v>36217.246700000003</v>
      </c>
      <c r="L24" s="48">
        <v>16.1572690991608</v>
      </c>
      <c r="M24" s="48">
        <v>-3.3197415859887003E-2</v>
      </c>
      <c r="N24" s="47">
        <v>5474117.1358000003</v>
      </c>
      <c r="O24" s="47">
        <v>40130096.594099998</v>
      </c>
      <c r="P24" s="47">
        <v>23274</v>
      </c>
      <c r="Q24" s="47">
        <v>24221</v>
      </c>
      <c r="R24" s="48">
        <v>-3.9098303125387099</v>
      </c>
      <c r="S24" s="47">
        <v>8.4584867491621605</v>
      </c>
      <c r="T24" s="47">
        <v>8.3333653730234101</v>
      </c>
      <c r="U24" s="49">
        <v>1.47924067092898</v>
      </c>
    </row>
    <row r="25" spans="1:21" ht="12" thickBot="1">
      <c r="A25" s="71"/>
      <c r="B25" s="60" t="s">
        <v>23</v>
      </c>
      <c r="C25" s="61"/>
      <c r="D25" s="47">
        <v>164423.4523</v>
      </c>
      <c r="E25" s="47">
        <v>211762</v>
      </c>
      <c r="F25" s="48">
        <v>77.645400166224405</v>
      </c>
      <c r="G25" s="47">
        <v>210899.26819999999</v>
      </c>
      <c r="H25" s="48">
        <v>-22.036973526113002</v>
      </c>
      <c r="I25" s="47">
        <v>14860.367399999999</v>
      </c>
      <c r="J25" s="48">
        <v>9.0378636332768405</v>
      </c>
      <c r="K25" s="47">
        <v>23105.560099999999</v>
      </c>
      <c r="L25" s="48">
        <v>10.955732704623999</v>
      </c>
      <c r="M25" s="48">
        <v>-0.35684885647935499</v>
      </c>
      <c r="N25" s="47">
        <v>4574023.2132000001</v>
      </c>
      <c r="O25" s="47">
        <v>41744348.265600003</v>
      </c>
      <c r="P25" s="47">
        <v>15004</v>
      </c>
      <c r="Q25" s="47">
        <v>15993</v>
      </c>
      <c r="R25" s="48">
        <v>-6.1839554805227301</v>
      </c>
      <c r="S25" s="47">
        <v>10.9586411823514</v>
      </c>
      <c r="T25" s="47">
        <v>10.9119982804977</v>
      </c>
      <c r="U25" s="49">
        <v>0.42562669109718099</v>
      </c>
    </row>
    <row r="26" spans="1:21" ht="12" thickBot="1">
      <c r="A26" s="71"/>
      <c r="B26" s="60" t="s">
        <v>24</v>
      </c>
      <c r="C26" s="61"/>
      <c r="D26" s="47">
        <v>426478.19780000002</v>
      </c>
      <c r="E26" s="47">
        <v>478800</v>
      </c>
      <c r="F26" s="48">
        <v>89.072305304929003</v>
      </c>
      <c r="G26" s="47">
        <v>469546.78019999998</v>
      </c>
      <c r="H26" s="48">
        <v>-9.1723730661416294</v>
      </c>
      <c r="I26" s="47">
        <v>90222.991999999998</v>
      </c>
      <c r="J26" s="48">
        <v>21.155358577628999</v>
      </c>
      <c r="K26" s="47">
        <v>107192.6045</v>
      </c>
      <c r="L26" s="48">
        <v>22.828951026848099</v>
      </c>
      <c r="M26" s="48">
        <v>-0.15830954550600601</v>
      </c>
      <c r="N26" s="47">
        <v>11974061.6413</v>
      </c>
      <c r="O26" s="47">
        <v>81504403.140100002</v>
      </c>
      <c r="P26" s="47">
        <v>31966</v>
      </c>
      <c r="Q26" s="47">
        <v>40751</v>
      </c>
      <c r="R26" s="48">
        <v>-21.557753183970899</v>
      </c>
      <c r="S26" s="47">
        <v>13.3416191515986</v>
      </c>
      <c r="T26" s="47">
        <v>12.5580079409094</v>
      </c>
      <c r="U26" s="49">
        <v>5.8734341145936302</v>
      </c>
    </row>
    <row r="27" spans="1:21" ht="12" thickBot="1">
      <c r="A27" s="71"/>
      <c r="B27" s="60" t="s">
        <v>25</v>
      </c>
      <c r="C27" s="61"/>
      <c r="D27" s="47">
        <v>225904.09239999999</v>
      </c>
      <c r="E27" s="47">
        <v>297960</v>
      </c>
      <c r="F27" s="48">
        <v>75.816919183783099</v>
      </c>
      <c r="G27" s="47">
        <v>293174.7133</v>
      </c>
      <c r="H27" s="48">
        <v>-22.9455740376774</v>
      </c>
      <c r="I27" s="47">
        <v>70767.083700000003</v>
      </c>
      <c r="J27" s="48">
        <v>31.326162774729799</v>
      </c>
      <c r="K27" s="47">
        <v>85432.5242</v>
      </c>
      <c r="L27" s="48">
        <v>29.140481877977798</v>
      </c>
      <c r="M27" s="48">
        <v>-0.17166109321161799</v>
      </c>
      <c r="N27" s="47">
        <v>5916177.5305000003</v>
      </c>
      <c r="O27" s="47">
        <v>33403848.2214</v>
      </c>
      <c r="P27" s="47">
        <v>32150</v>
      </c>
      <c r="Q27" s="47">
        <v>35099</v>
      </c>
      <c r="R27" s="48">
        <v>-8.4019487734693303</v>
      </c>
      <c r="S27" s="47">
        <v>7.0265658600311003</v>
      </c>
      <c r="T27" s="47">
        <v>7.0080613094390101</v>
      </c>
      <c r="U27" s="49">
        <v>0.26335127230996203</v>
      </c>
    </row>
    <row r="28" spans="1:21" ht="12" thickBot="1">
      <c r="A28" s="71"/>
      <c r="B28" s="60" t="s">
        <v>26</v>
      </c>
      <c r="C28" s="61"/>
      <c r="D28" s="47">
        <v>705614.87780000002</v>
      </c>
      <c r="E28" s="47">
        <v>916222</v>
      </c>
      <c r="F28" s="48">
        <v>77.013527049121294</v>
      </c>
      <c r="G28" s="47">
        <v>849596.77280000004</v>
      </c>
      <c r="H28" s="48">
        <v>-16.9470859129422</v>
      </c>
      <c r="I28" s="47">
        <v>43542.072899999999</v>
      </c>
      <c r="J28" s="48">
        <v>6.1707985857324301</v>
      </c>
      <c r="K28" s="47">
        <v>98292.855500000005</v>
      </c>
      <c r="L28" s="48">
        <v>11.5693536801062</v>
      </c>
      <c r="M28" s="48">
        <v>-0.5570169095352</v>
      </c>
      <c r="N28" s="47">
        <v>18099419.335099999</v>
      </c>
      <c r="O28" s="47">
        <v>113986002.40700001</v>
      </c>
      <c r="P28" s="47">
        <v>44441</v>
      </c>
      <c r="Q28" s="47">
        <v>46443</v>
      </c>
      <c r="R28" s="48">
        <v>-4.3106603793897902</v>
      </c>
      <c r="S28" s="47">
        <v>15.877565261807799</v>
      </c>
      <c r="T28" s="47">
        <v>15.815538094007699</v>
      </c>
      <c r="U28" s="49">
        <v>0.39065918972654601</v>
      </c>
    </row>
    <row r="29" spans="1:21" ht="12" thickBot="1">
      <c r="A29" s="71"/>
      <c r="B29" s="60" t="s">
        <v>27</v>
      </c>
      <c r="C29" s="61"/>
      <c r="D29" s="47">
        <v>654081.67570000002</v>
      </c>
      <c r="E29" s="47">
        <v>872082</v>
      </c>
      <c r="F29" s="48">
        <v>75.002313509509406</v>
      </c>
      <c r="G29" s="47">
        <v>919758.55610000005</v>
      </c>
      <c r="H29" s="48">
        <v>-28.885502465618199</v>
      </c>
      <c r="I29" s="47">
        <v>111400.2124</v>
      </c>
      <c r="J29" s="48">
        <v>17.031544612647799</v>
      </c>
      <c r="K29" s="47">
        <v>130565.97</v>
      </c>
      <c r="L29" s="48">
        <v>14.1956787609165</v>
      </c>
      <c r="M29" s="48">
        <v>-0.14678983811785001</v>
      </c>
      <c r="N29" s="47">
        <v>15347076.046499999</v>
      </c>
      <c r="O29" s="47">
        <v>80588432.130600005</v>
      </c>
      <c r="P29" s="47">
        <v>98933</v>
      </c>
      <c r="Q29" s="47">
        <v>108118</v>
      </c>
      <c r="R29" s="48">
        <v>-8.49534767568767</v>
      </c>
      <c r="S29" s="47">
        <v>6.6113599678570401</v>
      </c>
      <c r="T29" s="47">
        <v>6.4286607465916896</v>
      </c>
      <c r="U29" s="49">
        <v>2.7634136116259</v>
      </c>
    </row>
    <row r="30" spans="1:21" ht="12" thickBot="1">
      <c r="A30" s="71"/>
      <c r="B30" s="60" t="s">
        <v>28</v>
      </c>
      <c r="C30" s="61"/>
      <c r="D30" s="47">
        <v>909527.11230000004</v>
      </c>
      <c r="E30" s="47">
        <v>1152069</v>
      </c>
      <c r="F30" s="48">
        <v>78.947277663056596</v>
      </c>
      <c r="G30" s="47">
        <v>1099837.7512000001</v>
      </c>
      <c r="H30" s="48">
        <v>-17.3035194229656</v>
      </c>
      <c r="I30" s="47">
        <v>129521.1214</v>
      </c>
      <c r="J30" s="48">
        <v>14.2404904316122</v>
      </c>
      <c r="K30" s="47">
        <v>172389.17120000001</v>
      </c>
      <c r="L30" s="48">
        <v>15.6740547423392</v>
      </c>
      <c r="M30" s="48">
        <v>-0.24867020069529799</v>
      </c>
      <c r="N30" s="47">
        <v>26499376.375500001</v>
      </c>
      <c r="O30" s="47">
        <v>138857152.23469999</v>
      </c>
      <c r="P30" s="47">
        <v>51703</v>
      </c>
      <c r="Q30" s="47">
        <v>61563</v>
      </c>
      <c r="R30" s="48">
        <v>-16.016113574712101</v>
      </c>
      <c r="S30" s="47">
        <v>17.591379848364699</v>
      </c>
      <c r="T30" s="47">
        <v>17.296541393369399</v>
      </c>
      <c r="U30" s="49">
        <v>1.6760393871132999</v>
      </c>
    </row>
    <row r="31" spans="1:21" ht="12" thickBot="1">
      <c r="A31" s="71"/>
      <c r="B31" s="60" t="s">
        <v>29</v>
      </c>
      <c r="C31" s="61"/>
      <c r="D31" s="47">
        <v>498479.6911</v>
      </c>
      <c r="E31" s="47">
        <v>756256</v>
      </c>
      <c r="F31" s="48">
        <v>65.914146942305294</v>
      </c>
      <c r="G31" s="47">
        <v>728267.8504</v>
      </c>
      <c r="H31" s="48">
        <v>-31.552698526206999</v>
      </c>
      <c r="I31" s="47">
        <v>29765.461800000001</v>
      </c>
      <c r="J31" s="48">
        <v>5.97124864491796</v>
      </c>
      <c r="K31" s="47">
        <v>24745.146499999999</v>
      </c>
      <c r="L31" s="48">
        <v>3.3978084418265602</v>
      </c>
      <c r="M31" s="48">
        <v>0.202880807353474</v>
      </c>
      <c r="N31" s="47">
        <v>22444588.510499999</v>
      </c>
      <c r="O31" s="47">
        <v>131371770.3599</v>
      </c>
      <c r="P31" s="47">
        <v>21838</v>
      </c>
      <c r="Q31" s="47">
        <v>26534</v>
      </c>
      <c r="R31" s="48">
        <v>-17.698047787743999</v>
      </c>
      <c r="S31" s="47">
        <v>22.826251996519801</v>
      </c>
      <c r="T31" s="47">
        <v>23.2217822642647</v>
      </c>
      <c r="U31" s="49">
        <v>-1.7327867396066099</v>
      </c>
    </row>
    <row r="32" spans="1:21" ht="12" thickBot="1">
      <c r="A32" s="71"/>
      <c r="B32" s="60" t="s">
        <v>30</v>
      </c>
      <c r="C32" s="61"/>
      <c r="D32" s="47">
        <v>113892.7141</v>
      </c>
      <c r="E32" s="47">
        <v>148800</v>
      </c>
      <c r="F32" s="48">
        <v>76.540802486559201</v>
      </c>
      <c r="G32" s="47">
        <v>149059.38889999999</v>
      </c>
      <c r="H32" s="48">
        <v>-23.5923916363245</v>
      </c>
      <c r="I32" s="47">
        <v>35100.228499999997</v>
      </c>
      <c r="J32" s="48">
        <v>30.8186777155748</v>
      </c>
      <c r="K32" s="47">
        <v>42132.219700000001</v>
      </c>
      <c r="L32" s="48">
        <v>28.265391406015599</v>
      </c>
      <c r="M32" s="48">
        <v>-0.166902936756499</v>
      </c>
      <c r="N32" s="47">
        <v>3031473.6298000002</v>
      </c>
      <c r="O32" s="47">
        <v>19231466.1182</v>
      </c>
      <c r="P32" s="47">
        <v>24515</v>
      </c>
      <c r="Q32" s="47">
        <v>27266</v>
      </c>
      <c r="R32" s="48">
        <v>-10.089488740556</v>
      </c>
      <c r="S32" s="47">
        <v>4.6458378176626596</v>
      </c>
      <c r="T32" s="47">
        <v>4.6288626457859596</v>
      </c>
      <c r="U32" s="49">
        <v>0.36538451282476703</v>
      </c>
    </row>
    <row r="33" spans="1:21" ht="12" thickBot="1">
      <c r="A33" s="71"/>
      <c r="B33" s="60" t="s">
        <v>31</v>
      </c>
      <c r="C33" s="61"/>
      <c r="D33" s="47">
        <v>13.5739</v>
      </c>
      <c r="E33" s="50"/>
      <c r="F33" s="50"/>
      <c r="G33" s="47">
        <v>101.1969</v>
      </c>
      <c r="H33" s="48">
        <v>-86.586644452547503</v>
      </c>
      <c r="I33" s="47">
        <v>2.1070000000000002</v>
      </c>
      <c r="J33" s="48">
        <v>15.522436440521901</v>
      </c>
      <c r="K33" s="47">
        <v>20.754200000000001</v>
      </c>
      <c r="L33" s="48">
        <v>20.5087309986768</v>
      </c>
      <c r="M33" s="48">
        <v>-0.89847838027965399</v>
      </c>
      <c r="N33" s="47">
        <v>474.39909999999998</v>
      </c>
      <c r="O33" s="47">
        <v>4561.1728000000003</v>
      </c>
      <c r="P33" s="47">
        <v>3</v>
      </c>
      <c r="Q33" s="47">
        <v>4</v>
      </c>
      <c r="R33" s="48">
        <v>-25</v>
      </c>
      <c r="S33" s="47">
        <v>4.5246333333333304</v>
      </c>
      <c r="T33" s="47">
        <v>3.8462000000000001</v>
      </c>
      <c r="U33" s="49">
        <v>14.994216842617099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84918.020300000004</v>
      </c>
      <c r="E35" s="47">
        <v>81061</v>
      </c>
      <c r="F35" s="48">
        <v>104.758170143472</v>
      </c>
      <c r="G35" s="47">
        <v>43282.947699999997</v>
      </c>
      <c r="H35" s="48">
        <v>96.192784485424497</v>
      </c>
      <c r="I35" s="47">
        <v>9059.7059000000008</v>
      </c>
      <c r="J35" s="48">
        <v>10.6687672039382</v>
      </c>
      <c r="K35" s="47">
        <v>2979.9913000000001</v>
      </c>
      <c r="L35" s="48">
        <v>6.8849083954603199</v>
      </c>
      <c r="M35" s="48">
        <v>2.04017864078999</v>
      </c>
      <c r="N35" s="47">
        <v>2198478.6716999998</v>
      </c>
      <c r="O35" s="47">
        <v>22399116.125300001</v>
      </c>
      <c r="P35" s="47">
        <v>7086</v>
      </c>
      <c r="Q35" s="47">
        <v>7880</v>
      </c>
      <c r="R35" s="48">
        <v>-10.076142131979701</v>
      </c>
      <c r="S35" s="47">
        <v>11.9839148038386</v>
      </c>
      <c r="T35" s="47">
        <v>11.9405018147208</v>
      </c>
      <c r="U35" s="49">
        <v>0.36226049524182702</v>
      </c>
    </row>
    <row r="36" spans="1:21" ht="12" customHeight="1" thickBot="1">
      <c r="A36" s="71"/>
      <c r="B36" s="60" t="s">
        <v>37</v>
      </c>
      <c r="C36" s="61"/>
      <c r="D36" s="50"/>
      <c r="E36" s="47">
        <v>558831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391806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293346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189749.99859999999</v>
      </c>
      <c r="E39" s="47">
        <v>195667</v>
      </c>
      <c r="F39" s="48">
        <v>96.975983993213006</v>
      </c>
      <c r="G39" s="47">
        <v>258603.4204</v>
      </c>
      <c r="H39" s="48">
        <v>-26.6251009725624</v>
      </c>
      <c r="I39" s="47">
        <v>8763.3117000000002</v>
      </c>
      <c r="J39" s="48">
        <v>4.6183461210312799</v>
      </c>
      <c r="K39" s="47">
        <v>12323.882299999999</v>
      </c>
      <c r="L39" s="48">
        <v>4.7655527065101397</v>
      </c>
      <c r="M39" s="48">
        <v>-0.28891631008192897</v>
      </c>
      <c r="N39" s="47">
        <v>4745063.8388</v>
      </c>
      <c r="O39" s="47">
        <v>36188833.007600002</v>
      </c>
      <c r="P39" s="47">
        <v>281</v>
      </c>
      <c r="Q39" s="47">
        <v>306</v>
      </c>
      <c r="R39" s="48">
        <v>-8.1699346405228805</v>
      </c>
      <c r="S39" s="47">
        <v>675.26689893238404</v>
      </c>
      <c r="T39" s="47">
        <v>537.09988464052299</v>
      </c>
      <c r="U39" s="49">
        <v>20.461096865596001</v>
      </c>
    </row>
    <row r="40" spans="1:21" ht="12" thickBot="1">
      <c r="A40" s="71"/>
      <c r="B40" s="60" t="s">
        <v>34</v>
      </c>
      <c r="C40" s="61"/>
      <c r="D40" s="47">
        <v>251644.79699999999</v>
      </c>
      <c r="E40" s="47">
        <v>275497</v>
      </c>
      <c r="F40" s="48">
        <v>91.342118788952305</v>
      </c>
      <c r="G40" s="47">
        <v>346137.78370000003</v>
      </c>
      <c r="H40" s="48">
        <v>-27.299240692514999</v>
      </c>
      <c r="I40" s="47">
        <v>15548.3485</v>
      </c>
      <c r="J40" s="48">
        <v>6.1786886458057797</v>
      </c>
      <c r="K40" s="47">
        <v>31652.376400000001</v>
      </c>
      <c r="L40" s="48">
        <v>9.1444441752806007</v>
      </c>
      <c r="M40" s="48">
        <v>-0.50877784645578805</v>
      </c>
      <c r="N40" s="47">
        <v>8005595.4923999999</v>
      </c>
      <c r="O40" s="47">
        <v>69724640.585899994</v>
      </c>
      <c r="P40" s="47">
        <v>1422</v>
      </c>
      <c r="Q40" s="47">
        <v>1630</v>
      </c>
      <c r="R40" s="48">
        <v>-12.760736196319</v>
      </c>
      <c r="S40" s="47">
        <v>176.965398734177</v>
      </c>
      <c r="T40" s="47">
        <v>191.02130631901801</v>
      </c>
      <c r="U40" s="49">
        <v>-7.9427434319828798</v>
      </c>
    </row>
    <row r="41" spans="1:21" ht="12" thickBot="1">
      <c r="A41" s="71"/>
      <c r="B41" s="60" t="s">
        <v>40</v>
      </c>
      <c r="C41" s="61"/>
      <c r="D41" s="50"/>
      <c r="E41" s="47">
        <v>186203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81456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20772.886200000001</v>
      </c>
      <c r="E43" s="52">
        <v>0</v>
      </c>
      <c r="F43" s="53"/>
      <c r="G43" s="52">
        <v>68404.0625</v>
      </c>
      <c r="H43" s="54">
        <v>-69.632086983137896</v>
      </c>
      <c r="I43" s="52">
        <v>2111.3332999999998</v>
      </c>
      <c r="J43" s="54">
        <v>10.163889984628099</v>
      </c>
      <c r="K43" s="52">
        <v>6402.5837000000001</v>
      </c>
      <c r="L43" s="54">
        <v>9.3599465675010105</v>
      </c>
      <c r="M43" s="54">
        <v>-0.67023729810826205</v>
      </c>
      <c r="N43" s="52">
        <v>600315.74010000005</v>
      </c>
      <c r="O43" s="52">
        <v>5067419.1514999997</v>
      </c>
      <c r="P43" s="52">
        <v>25</v>
      </c>
      <c r="Q43" s="52">
        <v>25</v>
      </c>
      <c r="R43" s="54">
        <v>0</v>
      </c>
      <c r="S43" s="52">
        <v>830.91544799999997</v>
      </c>
      <c r="T43" s="52">
        <v>787.20299999999997</v>
      </c>
      <c r="U43" s="55">
        <v>5.2607576505185003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48430</v>
      </c>
      <c r="D2" s="32">
        <v>462971.65786324802</v>
      </c>
      <c r="E2" s="32">
        <v>365520.94848803402</v>
      </c>
      <c r="F2" s="32">
        <v>97450.709375213701</v>
      </c>
      <c r="G2" s="32">
        <v>365520.94848803402</v>
      </c>
      <c r="H2" s="32">
        <v>0.21048957904891599</v>
      </c>
    </row>
    <row r="3" spans="1:8" ht="14.25">
      <c r="A3" s="32">
        <v>2</v>
      </c>
      <c r="B3" s="33">
        <v>13</v>
      </c>
      <c r="C3" s="32">
        <v>6987.5060000000003</v>
      </c>
      <c r="D3" s="32">
        <v>64205.125408615102</v>
      </c>
      <c r="E3" s="32">
        <v>49234.317937334497</v>
      </c>
      <c r="F3" s="32">
        <v>14970.807471280499</v>
      </c>
      <c r="G3" s="32">
        <v>49234.317937334497</v>
      </c>
      <c r="H3" s="32">
        <v>0.23317153227258899</v>
      </c>
    </row>
    <row r="4" spans="1:8" ht="14.25">
      <c r="A4" s="32">
        <v>3</v>
      </c>
      <c r="B4" s="33">
        <v>14</v>
      </c>
      <c r="C4" s="32">
        <v>83412</v>
      </c>
      <c r="D4" s="32">
        <v>87888.341332478594</v>
      </c>
      <c r="E4" s="32">
        <v>64392.192642734997</v>
      </c>
      <c r="F4" s="32">
        <v>23496.148689743601</v>
      </c>
      <c r="G4" s="32">
        <v>64392.192642734997</v>
      </c>
      <c r="H4" s="32">
        <v>0.26734090476071698</v>
      </c>
    </row>
    <row r="5" spans="1:8" ht="14.25">
      <c r="A5" s="32">
        <v>4</v>
      </c>
      <c r="B5" s="33">
        <v>15</v>
      </c>
      <c r="C5" s="32">
        <v>4430</v>
      </c>
      <c r="D5" s="32">
        <v>51113.536830769197</v>
      </c>
      <c r="E5" s="32">
        <v>42468.482384615403</v>
      </c>
      <c r="F5" s="32">
        <v>8645.0544461538502</v>
      </c>
      <c r="G5" s="32">
        <v>42468.482384615403</v>
      </c>
      <c r="H5" s="32">
        <v>0.16913434252801901</v>
      </c>
    </row>
    <row r="6" spans="1:8" ht="14.25">
      <c r="A6" s="32">
        <v>5</v>
      </c>
      <c r="B6" s="33">
        <v>16</v>
      </c>
      <c r="C6" s="32">
        <v>1284</v>
      </c>
      <c r="D6" s="32">
        <v>92425.641637606794</v>
      </c>
      <c r="E6" s="32">
        <v>73496.871477777793</v>
      </c>
      <c r="F6" s="32">
        <v>18928.770159829099</v>
      </c>
      <c r="G6" s="32">
        <v>73496.871477777793</v>
      </c>
      <c r="H6" s="32">
        <v>0.204799986502092</v>
      </c>
    </row>
    <row r="7" spans="1:8" ht="14.25">
      <c r="A7" s="32">
        <v>6</v>
      </c>
      <c r="B7" s="33">
        <v>17</v>
      </c>
      <c r="C7" s="32">
        <v>12630</v>
      </c>
      <c r="D7" s="32">
        <v>181630.767019658</v>
      </c>
      <c r="E7" s="32">
        <v>129949.746792308</v>
      </c>
      <c r="F7" s="32">
        <v>51681.020227350396</v>
      </c>
      <c r="G7" s="32">
        <v>129949.746792308</v>
      </c>
      <c r="H7" s="32">
        <v>0.28453890866274301</v>
      </c>
    </row>
    <row r="8" spans="1:8" ht="14.25">
      <c r="A8" s="32">
        <v>7</v>
      </c>
      <c r="B8" s="33">
        <v>18</v>
      </c>
      <c r="C8" s="32">
        <v>21173</v>
      </c>
      <c r="D8" s="32">
        <v>111496.74191538501</v>
      </c>
      <c r="E8" s="32">
        <v>85745.257443589697</v>
      </c>
      <c r="F8" s="32">
        <v>25751.484471794902</v>
      </c>
      <c r="G8" s="32">
        <v>85745.257443589697</v>
      </c>
      <c r="H8" s="32">
        <v>0.230961766500207</v>
      </c>
    </row>
    <row r="9" spans="1:8" ht="14.25">
      <c r="A9" s="32">
        <v>8</v>
      </c>
      <c r="B9" s="33">
        <v>19</v>
      </c>
      <c r="C9" s="32">
        <v>20901</v>
      </c>
      <c r="D9" s="32">
        <v>99146.264739316204</v>
      </c>
      <c r="E9" s="32">
        <v>122890.554529915</v>
      </c>
      <c r="F9" s="32">
        <v>-23744.289790598301</v>
      </c>
      <c r="G9" s="32">
        <v>122890.554529915</v>
      </c>
      <c r="H9" s="32">
        <v>-0.23948748702766401</v>
      </c>
    </row>
    <row r="10" spans="1:8" ht="14.25">
      <c r="A10" s="32">
        <v>9</v>
      </c>
      <c r="B10" s="33">
        <v>21</v>
      </c>
      <c r="C10" s="32">
        <v>122065</v>
      </c>
      <c r="D10" s="32">
        <v>524995.90789999999</v>
      </c>
      <c r="E10" s="32">
        <v>499025.3873</v>
      </c>
      <c r="F10" s="32">
        <v>25970.5206</v>
      </c>
      <c r="G10" s="32">
        <v>499025.3873</v>
      </c>
      <c r="H10" s="32">
        <v>4.94680438632044E-2</v>
      </c>
    </row>
    <row r="11" spans="1:8" ht="14.25">
      <c r="A11" s="32">
        <v>10</v>
      </c>
      <c r="B11" s="33">
        <v>22</v>
      </c>
      <c r="C11" s="32">
        <v>27056</v>
      </c>
      <c r="D11" s="32">
        <v>402352.691666667</v>
      </c>
      <c r="E11" s="32">
        <v>362101.29205897398</v>
      </c>
      <c r="F11" s="32">
        <v>40251.399607692299</v>
      </c>
      <c r="G11" s="32">
        <v>362101.29205897398</v>
      </c>
      <c r="H11" s="32">
        <v>0.100040090302264</v>
      </c>
    </row>
    <row r="12" spans="1:8" ht="14.25">
      <c r="A12" s="32">
        <v>11</v>
      </c>
      <c r="B12" s="33">
        <v>23</v>
      </c>
      <c r="C12" s="32">
        <v>157191.49799999999</v>
      </c>
      <c r="D12" s="32">
        <v>1299439.3296188</v>
      </c>
      <c r="E12" s="32">
        <v>1100693.67894274</v>
      </c>
      <c r="F12" s="32">
        <v>198745.65067606801</v>
      </c>
      <c r="G12" s="32">
        <v>1100693.67894274</v>
      </c>
      <c r="H12" s="32">
        <v>0.15294723358448101</v>
      </c>
    </row>
    <row r="13" spans="1:8" ht="14.25">
      <c r="A13" s="32">
        <v>12</v>
      </c>
      <c r="B13" s="33">
        <v>24</v>
      </c>
      <c r="C13" s="32">
        <v>19926.146000000001</v>
      </c>
      <c r="D13" s="32">
        <v>816353.01847435895</v>
      </c>
      <c r="E13" s="32">
        <v>766493.059735897</v>
      </c>
      <c r="F13" s="32">
        <v>49859.958738461501</v>
      </c>
      <c r="G13" s="32">
        <v>766493.059735897</v>
      </c>
      <c r="H13" s="32">
        <v>6.1076467667924197E-2</v>
      </c>
    </row>
    <row r="14" spans="1:8" ht="14.25">
      <c r="A14" s="32">
        <v>13</v>
      </c>
      <c r="B14" s="33">
        <v>25</v>
      </c>
      <c r="C14" s="32">
        <v>57959</v>
      </c>
      <c r="D14" s="32">
        <v>597817.33609999996</v>
      </c>
      <c r="E14" s="32">
        <v>544479.06830000004</v>
      </c>
      <c r="F14" s="32">
        <v>53338.267800000001</v>
      </c>
      <c r="G14" s="32">
        <v>544479.06830000004</v>
      </c>
      <c r="H14" s="32">
        <v>8.9221681237892106E-2</v>
      </c>
    </row>
    <row r="15" spans="1:8" ht="14.25">
      <c r="A15" s="32">
        <v>14</v>
      </c>
      <c r="B15" s="33">
        <v>26</v>
      </c>
      <c r="C15" s="32">
        <v>52941</v>
      </c>
      <c r="D15" s="32">
        <v>259574.21993763</v>
      </c>
      <c r="E15" s="32">
        <v>229473.395303222</v>
      </c>
      <c r="F15" s="32">
        <v>30100.8246344074</v>
      </c>
      <c r="G15" s="32">
        <v>229473.395303222</v>
      </c>
      <c r="H15" s="32">
        <v>0.11596230412111</v>
      </c>
    </row>
    <row r="16" spans="1:8" ht="14.25">
      <c r="A16" s="32">
        <v>15</v>
      </c>
      <c r="B16" s="33">
        <v>27</v>
      </c>
      <c r="C16" s="32">
        <v>117875.755</v>
      </c>
      <c r="D16" s="32">
        <v>818843.83303333295</v>
      </c>
      <c r="E16" s="32">
        <v>719425.23880000005</v>
      </c>
      <c r="F16" s="32">
        <v>99418.594233333293</v>
      </c>
      <c r="G16" s="32">
        <v>719425.23880000005</v>
      </c>
      <c r="H16" s="32">
        <v>0.12141337605859</v>
      </c>
    </row>
    <row r="17" spans="1:8" ht="14.25">
      <c r="A17" s="32">
        <v>16</v>
      </c>
      <c r="B17" s="33">
        <v>29</v>
      </c>
      <c r="C17" s="32">
        <v>134076</v>
      </c>
      <c r="D17" s="32">
        <v>1633981.1384453001</v>
      </c>
      <c r="E17" s="32">
        <v>1498116.03855128</v>
      </c>
      <c r="F17" s="32">
        <v>135865.09989401701</v>
      </c>
      <c r="G17" s="32">
        <v>1498116.03855128</v>
      </c>
      <c r="H17" s="32">
        <v>8.3149735757225507E-2</v>
      </c>
    </row>
    <row r="18" spans="1:8" ht="14.25">
      <c r="A18" s="32">
        <v>17</v>
      </c>
      <c r="B18" s="33">
        <v>31</v>
      </c>
      <c r="C18" s="32">
        <v>30786.83</v>
      </c>
      <c r="D18" s="32">
        <v>196862.80437397299</v>
      </c>
      <c r="E18" s="32">
        <v>161847.89647620701</v>
      </c>
      <c r="F18" s="32">
        <v>35014.907897766097</v>
      </c>
      <c r="G18" s="32">
        <v>161847.89647620701</v>
      </c>
      <c r="H18" s="32">
        <v>0.17786451843513101</v>
      </c>
    </row>
    <row r="19" spans="1:8" ht="14.25">
      <c r="A19" s="32">
        <v>18</v>
      </c>
      <c r="B19" s="33">
        <v>32</v>
      </c>
      <c r="C19" s="32">
        <v>13828.957</v>
      </c>
      <c r="D19" s="32">
        <v>164423.45268166601</v>
      </c>
      <c r="E19" s="32">
        <v>149563.07862609401</v>
      </c>
      <c r="F19" s="32">
        <v>14860.374055571099</v>
      </c>
      <c r="G19" s="32">
        <v>149563.07862609401</v>
      </c>
      <c r="H19" s="32">
        <v>9.0378676601213001E-2</v>
      </c>
    </row>
    <row r="20" spans="1:8" ht="14.25">
      <c r="A20" s="32">
        <v>19</v>
      </c>
      <c r="B20" s="33">
        <v>33</v>
      </c>
      <c r="C20" s="32">
        <v>42120.260999999999</v>
      </c>
      <c r="D20" s="32">
        <v>426478.195982921</v>
      </c>
      <c r="E20" s="32">
        <v>336255.29403259</v>
      </c>
      <c r="F20" s="32">
        <v>90222.901950331201</v>
      </c>
      <c r="G20" s="32">
        <v>336255.29403259</v>
      </c>
      <c r="H20" s="32">
        <v>0.21155337553046699</v>
      </c>
    </row>
    <row r="21" spans="1:8" ht="14.25">
      <c r="A21" s="32">
        <v>20</v>
      </c>
      <c r="B21" s="33">
        <v>34</v>
      </c>
      <c r="C21" s="32">
        <v>43608.57</v>
      </c>
      <c r="D21" s="32">
        <v>225904.081953249</v>
      </c>
      <c r="E21" s="32">
        <v>155137.00744935899</v>
      </c>
      <c r="F21" s="32">
        <v>70767.0745038897</v>
      </c>
      <c r="G21" s="32">
        <v>155137.00744935899</v>
      </c>
      <c r="H21" s="32">
        <v>0.31326160152579802</v>
      </c>
    </row>
    <row r="22" spans="1:8" ht="14.25">
      <c r="A22" s="32">
        <v>21</v>
      </c>
      <c r="B22" s="33">
        <v>35</v>
      </c>
      <c r="C22" s="32">
        <v>37434.737000000001</v>
      </c>
      <c r="D22" s="32">
        <v>705614.87715840701</v>
      </c>
      <c r="E22" s="32">
        <v>662072.792863023</v>
      </c>
      <c r="F22" s="32">
        <v>43542.084295384302</v>
      </c>
      <c r="G22" s="32">
        <v>662072.792863023</v>
      </c>
      <c r="H22" s="32">
        <v>6.1708002063013898E-2</v>
      </c>
    </row>
    <row r="23" spans="1:8" ht="14.25">
      <c r="A23" s="32">
        <v>22</v>
      </c>
      <c r="B23" s="33">
        <v>36</v>
      </c>
      <c r="C23" s="32">
        <v>123349.77099999999</v>
      </c>
      <c r="D23" s="32">
        <v>654081.67393539799</v>
      </c>
      <c r="E23" s="32">
        <v>542681.43344394502</v>
      </c>
      <c r="F23" s="32">
        <v>111400.24049145301</v>
      </c>
      <c r="G23" s="32">
        <v>542681.43344394502</v>
      </c>
      <c r="H23" s="32">
        <v>0.170315489533889</v>
      </c>
    </row>
    <row r="24" spans="1:8" ht="14.25">
      <c r="A24" s="32">
        <v>23</v>
      </c>
      <c r="B24" s="33">
        <v>37</v>
      </c>
      <c r="C24" s="32">
        <v>79376.892000000007</v>
      </c>
      <c r="D24" s="32">
        <v>909527.09915132704</v>
      </c>
      <c r="E24" s="32">
        <v>780005.98579783004</v>
      </c>
      <c r="F24" s="32">
        <v>129521.113353497</v>
      </c>
      <c r="G24" s="32">
        <v>780005.98579783004</v>
      </c>
      <c r="H24" s="32">
        <v>0.142404897527905</v>
      </c>
    </row>
    <row r="25" spans="1:8" ht="14.25">
      <c r="A25" s="32">
        <v>24</v>
      </c>
      <c r="B25" s="33">
        <v>38</v>
      </c>
      <c r="C25" s="32">
        <v>121484.406</v>
      </c>
      <c r="D25" s="32">
        <v>498479.68188761099</v>
      </c>
      <c r="E25" s="32">
        <v>468714.33900884999</v>
      </c>
      <c r="F25" s="32">
        <v>29765.342878761101</v>
      </c>
      <c r="G25" s="32">
        <v>468714.33900884999</v>
      </c>
      <c r="H25" s="32">
        <v>5.9712248984848497E-2</v>
      </c>
    </row>
    <row r="26" spans="1:8" ht="14.25">
      <c r="A26" s="32">
        <v>25</v>
      </c>
      <c r="B26" s="33">
        <v>39</v>
      </c>
      <c r="C26" s="32">
        <v>75659.423999999999</v>
      </c>
      <c r="D26" s="32">
        <v>113892.685865804</v>
      </c>
      <c r="E26" s="32">
        <v>78792.475270880605</v>
      </c>
      <c r="F26" s="32">
        <v>35100.210594923803</v>
      </c>
      <c r="G26" s="32">
        <v>78792.475270880605</v>
      </c>
      <c r="H26" s="32">
        <v>0.30818669634572599</v>
      </c>
    </row>
    <row r="27" spans="1:8" ht="14.25">
      <c r="A27" s="32">
        <v>26</v>
      </c>
      <c r="B27" s="33">
        <v>40</v>
      </c>
      <c r="C27" s="32">
        <v>4</v>
      </c>
      <c r="D27" s="32">
        <v>13.5739</v>
      </c>
      <c r="E27" s="32">
        <v>11.466900000000001</v>
      </c>
      <c r="F27" s="32">
        <v>2.1070000000000002</v>
      </c>
      <c r="G27" s="32">
        <v>11.466900000000001</v>
      </c>
      <c r="H27" s="32">
        <v>0.155224364405219</v>
      </c>
    </row>
    <row r="28" spans="1:8" ht="14.25">
      <c r="A28" s="32">
        <v>27</v>
      </c>
      <c r="B28" s="33">
        <v>42</v>
      </c>
      <c r="C28" s="32">
        <v>5415.866</v>
      </c>
      <c r="D28" s="32">
        <v>84918.020399999994</v>
      </c>
      <c r="E28" s="32">
        <v>75858.311900000001</v>
      </c>
      <c r="F28" s="32">
        <v>9059.7085000000006</v>
      </c>
      <c r="G28" s="32">
        <v>75858.311900000001</v>
      </c>
      <c r="H28" s="32">
        <v>0.106687702531511</v>
      </c>
    </row>
    <row r="29" spans="1:8" ht="14.25">
      <c r="A29" s="32">
        <v>28</v>
      </c>
      <c r="B29" s="33">
        <v>75</v>
      </c>
      <c r="C29" s="32">
        <v>288</v>
      </c>
      <c r="D29" s="32">
        <v>189750</v>
      </c>
      <c r="E29" s="32">
        <v>180986.688034188</v>
      </c>
      <c r="F29" s="32">
        <v>8763.3119658119704</v>
      </c>
      <c r="G29" s="32">
        <v>180986.688034188</v>
      </c>
      <c r="H29" s="32">
        <v>4.61834622704188E-2</v>
      </c>
    </row>
    <row r="30" spans="1:8" ht="14.25">
      <c r="A30" s="32">
        <v>29</v>
      </c>
      <c r="B30" s="33">
        <v>76</v>
      </c>
      <c r="C30" s="32">
        <v>1516</v>
      </c>
      <c r="D30" s="32">
        <v>251644.79105384601</v>
      </c>
      <c r="E30" s="32">
        <v>236096.44950256401</v>
      </c>
      <c r="F30" s="32">
        <v>15548.341551282099</v>
      </c>
      <c r="G30" s="32">
        <v>236096.44950256401</v>
      </c>
      <c r="H30" s="32">
        <v>6.1786860304829702E-2</v>
      </c>
    </row>
    <row r="31" spans="1:8" ht="14.25">
      <c r="A31" s="32">
        <v>30</v>
      </c>
      <c r="B31" s="33">
        <v>99</v>
      </c>
      <c r="C31" s="32">
        <v>26</v>
      </c>
      <c r="D31" s="32">
        <v>20772.886317222601</v>
      </c>
      <c r="E31" s="32">
        <v>18661.5531049089</v>
      </c>
      <c r="F31" s="32">
        <v>2111.3332123137402</v>
      </c>
      <c r="G31" s="32">
        <v>18661.5531049089</v>
      </c>
      <c r="H31" s="32">
        <v>0.101638895051539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2014-04-24T00:47:53Z</dcterms:modified>
</cp:coreProperties>
</file>