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<sst xmlns="http://schemas.openxmlformats.org/spreadsheetml/2006/main" count="114" uniqueCount="71">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</sst>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12893792.5426</v>
      </c>
      <c r="F3" s="25">
        <f>RA!I7</f>
        <v>1502264.1307000001</v>
      </c>
      <c r="G3" s="16">
        <f>E3-F3</f>
        <v>11391528.411900001</v>
      </c>
      <c r="H3" s="27">
        <f>RA!J7</f>
        <v>11.651064849513</v>
      </c>
      <c r="I3" s="20">
        <f>SUM(I4:I39)</f>
        <v>12893795.407113725</v>
      </c>
      <c r="J3" s="21">
        <f>SUM(J4:J39)</f>
        <v>11391528.461199118</v>
      </c>
      <c r="K3" s="22">
        <f>E3-I3</f>
        <v>-2.8645137250423431</v>
      </c>
      <c r="L3" s="22">
        <f>G3-J3</f>
        <v>-4.9299117177724838E-2</v>
      </c>
    </row>
    <row r="4" spans="1:12">
      <c r="A4" s="59">
        <f>RA!A8</f>
        <v>41753</v>
      </c>
      <c r="B4" s="12">
        <v>12</v>
      </c>
      <c r="C4" s="56" t="s">
        <v>6</v>
      </c>
      <c r="D4" s="56"/>
      <c r="E4" s="15">
        <f>VLOOKUP(C4,RA!B8:D39,3,0)</f>
        <v>490390.48599999998</v>
      </c>
      <c r="F4" s="25">
        <f>VLOOKUP(C4,RA!B8:I43,8,0)</f>
        <v>102150.20759999999</v>
      </c>
      <c r="G4" s="16">
        <f t="shared" ref="G4:G39" si="0">E4-F4</f>
        <v>388240.27839999995</v>
      </c>
      <c r="H4" s="27">
        <f>RA!J8</f>
        <v>20.8303811995243</v>
      </c>
      <c r="I4" s="20">
        <f>VLOOKUP(B4,RMS!B:D,3,FALSE)</f>
        <v>490390.81656581198</v>
      </c>
      <c r="J4" s="21">
        <f>VLOOKUP(B4,RMS!B:E,4,FALSE)</f>
        <v>388240.28189145302</v>
      </c>
      <c r="K4" s="22">
        <f t="shared" ref="K4:K39" si="1">E4-I4</f>
        <v>-0.33056581200798973</v>
      </c>
      <c r="L4" s="22">
        <f t="shared" ref="L4:L39" si="2">G4-J4</f>
        <v>-3.4914530697278678E-3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67800.242199999993</v>
      </c>
      <c r="F5" s="25">
        <f>VLOOKUP(C5,RA!B9:I44,8,0)</f>
        <v>15893.3256</v>
      </c>
      <c r="G5" s="16">
        <f t="shared" si="0"/>
        <v>51906.916599999997</v>
      </c>
      <c r="H5" s="27">
        <f>RA!J9</f>
        <v>23.441399446800201</v>
      </c>
      <c r="I5" s="20">
        <f>VLOOKUP(B5,RMS!B:D,3,FALSE)</f>
        <v>67800.2559917404</v>
      </c>
      <c r="J5" s="21">
        <f>VLOOKUP(B5,RMS!B:E,4,FALSE)</f>
        <v>51906.910000295</v>
      </c>
      <c r="K5" s="22">
        <f t="shared" si="1"/>
        <v>-1.3791740406304598E-2</v>
      </c>
      <c r="L5" s="22">
        <f t="shared" si="2"/>
        <v>6.5997049969155341E-3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87744.301399999997</v>
      </c>
      <c r="F6" s="25">
        <f>VLOOKUP(C6,RA!B10:I45,8,0)</f>
        <v>24541.6538</v>
      </c>
      <c r="G6" s="16">
        <f t="shared" si="0"/>
        <v>63202.647599999997</v>
      </c>
      <c r="H6" s="27">
        <f>RA!J10</f>
        <v>27.969513015006999</v>
      </c>
      <c r="I6" s="20">
        <f>VLOOKUP(B6,RMS!B:D,3,FALSE)</f>
        <v>87746.142096581199</v>
      </c>
      <c r="J6" s="21">
        <f>VLOOKUP(B6,RMS!B:E,4,FALSE)</f>
        <v>63202.647945299097</v>
      </c>
      <c r="K6" s="22">
        <f t="shared" si="1"/>
        <v>-1.840696581202792</v>
      </c>
      <c r="L6" s="22">
        <f t="shared" si="2"/>
        <v>-3.452991004451178E-4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44417.000800000002</v>
      </c>
      <c r="F7" s="25">
        <f>VLOOKUP(C7,RA!B11:I46,8,0)</f>
        <v>9529.2957999999999</v>
      </c>
      <c r="G7" s="16">
        <f t="shared" si="0"/>
        <v>34887.705000000002</v>
      </c>
      <c r="H7" s="27">
        <f>RA!J11</f>
        <v>21.454163109545199</v>
      </c>
      <c r="I7" s="20">
        <f>VLOOKUP(B7,RMS!B:D,3,FALSE)</f>
        <v>44417.015449572602</v>
      </c>
      <c r="J7" s="21">
        <f>VLOOKUP(B7,RMS!B:E,4,FALSE)</f>
        <v>34887.705078632498</v>
      </c>
      <c r="K7" s="22">
        <f t="shared" si="1"/>
        <v>-1.4649572600319516E-2</v>
      </c>
      <c r="L7" s="22">
        <f t="shared" si="2"/>
        <v>-7.8632496297359467E-5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97309.235400000005</v>
      </c>
      <c r="F8" s="25">
        <f>VLOOKUP(C8,RA!B12:I47,8,0)</f>
        <v>18057.3</v>
      </c>
      <c r="G8" s="16">
        <f t="shared" si="0"/>
        <v>79251.935400000002</v>
      </c>
      <c r="H8" s="27">
        <f>RA!J12</f>
        <v>18.556614822604999</v>
      </c>
      <c r="I8" s="20">
        <f>VLOOKUP(B8,RMS!B:D,3,FALSE)</f>
        <v>97309.233960683807</v>
      </c>
      <c r="J8" s="21">
        <f>VLOOKUP(B8,RMS!B:E,4,FALSE)</f>
        <v>79251.935514529905</v>
      </c>
      <c r="K8" s="22">
        <f t="shared" si="1"/>
        <v>1.4393161982297897E-3</v>
      </c>
      <c r="L8" s="22">
        <f t="shared" si="2"/>
        <v>-1.1452990293037146E-4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200981.58979999999</v>
      </c>
      <c r="F9" s="25">
        <f>VLOOKUP(C9,RA!B13:I48,8,0)</f>
        <v>38079.111700000001</v>
      </c>
      <c r="G9" s="16">
        <f t="shared" si="0"/>
        <v>162902.47809999998</v>
      </c>
      <c r="H9" s="27">
        <f>RA!J13</f>
        <v>18.9465670651193</v>
      </c>
      <c r="I9" s="20">
        <f>VLOOKUP(B9,RMS!B:D,3,FALSE)</f>
        <v>200981.71180341899</v>
      </c>
      <c r="J9" s="21">
        <f>VLOOKUP(B9,RMS!B:E,4,FALSE)</f>
        <v>162902.47774529899</v>
      </c>
      <c r="K9" s="22">
        <f t="shared" si="1"/>
        <v>-0.12200341900461353</v>
      </c>
      <c r="L9" s="22">
        <f t="shared" si="2"/>
        <v>3.5470098373480141E-4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100171.7677</v>
      </c>
      <c r="F10" s="25">
        <f>VLOOKUP(C10,RA!B14:I49,8,0)</f>
        <v>21563.644700000001</v>
      </c>
      <c r="G10" s="16">
        <f t="shared" si="0"/>
        <v>78608.122999999992</v>
      </c>
      <c r="H10" s="27">
        <f>RA!J14</f>
        <v>21.526668836053702</v>
      </c>
      <c r="I10" s="20">
        <f>VLOOKUP(B10,RMS!B:D,3,FALSE)</f>
        <v>100171.765640171</v>
      </c>
      <c r="J10" s="21">
        <f>VLOOKUP(B10,RMS!B:E,4,FALSE)</f>
        <v>78608.1225188034</v>
      </c>
      <c r="K10" s="22">
        <f t="shared" si="1"/>
        <v>2.0598289993358776E-3</v>
      </c>
      <c r="L10" s="22">
        <f t="shared" si="2"/>
        <v>4.8119659186340868E-4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92657.177299999996</v>
      </c>
      <c r="F11" s="25">
        <f>VLOOKUP(C11,RA!B15:I50,8,0)</f>
        <v>4141.8719000000001</v>
      </c>
      <c r="G11" s="16">
        <f t="shared" si="0"/>
        <v>88515.305399999997</v>
      </c>
      <c r="H11" s="27">
        <f>RA!J15</f>
        <v>4.4701036883410401</v>
      </c>
      <c r="I11" s="20">
        <f>VLOOKUP(B11,RMS!B:D,3,FALSE)</f>
        <v>92657.237884615402</v>
      </c>
      <c r="J11" s="21">
        <f>VLOOKUP(B11,RMS!B:E,4,FALSE)</f>
        <v>88515.305872649595</v>
      </c>
      <c r="K11" s="22">
        <f t="shared" si="1"/>
        <v>-6.0584615406696685E-2</v>
      </c>
      <c r="L11" s="22">
        <f t="shared" si="2"/>
        <v>-4.7264959721360356E-4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572893.31090000004</v>
      </c>
      <c r="F12" s="25">
        <f>VLOOKUP(C12,RA!B16:I51,8,0)</f>
        <v>20187.213199999998</v>
      </c>
      <c r="G12" s="16">
        <f t="shared" si="0"/>
        <v>552706.09770000004</v>
      </c>
      <c r="H12" s="27">
        <f>RA!J16</f>
        <v>3.5237299538873001</v>
      </c>
      <c r="I12" s="20">
        <f>VLOOKUP(B12,RMS!B:D,3,FALSE)</f>
        <v>572893.18110000005</v>
      </c>
      <c r="J12" s="21">
        <f>VLOOKUP(B12,RMS!B:E,4,FALSE)</f>
        <v>552706.09770000004</v>
      </c>
      <c r="K12" s="22">
        <f t="shared" si="1"/>
        <v>0.12979999999515712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389534.18030000001</v>
      </c>
      <c r="F13" s="25">
        <f>VLOOKUP(C13,RA!B17:I52,8,0)</f>
        <v>43475.4306</v>
      </c>
      <c r="G13" s="16">
        <f t="shared" si="0"/>
        <v>346058.74969999999</v>
      </c>
      <c r="H13" s="27">
        <f>RA!J17</f>
        <v>11.160876965024601</v>
      </c>
      <c r="I13" s="20">
        <f>VLOOKUP(B13,RMS!B:D,3,FALSE)</f>
        <v>389534.23253504297</v>
      </c>
      <c r="J13" s="21">
        <f>VLOOKUP(B13,RMS!B:E,4,FALSE)</f>
        <v>346058.75044529903</v>
      </c>
      <c r="K13" s="22">
        <f t="shared" si="1"/>
        <v>-5.2235042967367917E-2</v>
      </c>
      <c r="L13" s="22">
        <f t="shared" si="2"/>
        <v>-7.4529903940856457E-4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1412251.8970000001</v>
      </c>
      <c r="F14" s="25">
        <f>VLOOKUP(C14,RA!B18:I53,8,0)</f>
        <v>191670.17449999999</v>
      </c>
      <c r="G14" s="16">
        <f t="shared" si="0"/>
        <v>1220581.7225000001</v>
      </c>
      <c r="H14" s="27">
        <f>RA!J18</f>
        <v>13.5719537645627</v>
      </c>
      <c r="I14" s="20">
        <f>VLOOKUP(B14,RMS!B:D,3,FALSE)</f>
        <v>1412252.1276</v>
      </c>
      <c r="J14" s="21">
        <f>VLOOKUP(B14,RMS!B:E,4,FALSE)</f>
        <v>1220581.7213546999</v>
      </c>
      <c r="K14" s="22">
        <f t="shared" si="1"/>
        <v>-0.2305999998934567</v>
      </c>
      <c r="L14" s="22">
        <f t="shared" si="2"/>
        <v>1.1453002225607634E-3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443840.09570000001</v>
      </c>
      <c r="F15" s="25">
        <f>VLOOKUP(C15,RA!B19:I54,8,0)</f>
        <v>57576.860699999997</v>
      </c>
      <c r="G15" s="16">
        <f t="shared" si="0"/>
        <v>386263.23499999999</v>
      </c>
      <c r="H15" s="27">
        <f>RA!J19</f>
        <v>12.9724333735989</v>
      </c>
      <c r="I15" s="20">
        <f>VLOOKUP(B15,RMS!B:D,3,FALSE)</f>
        <v>443840.13252734998</v>
      </c>
      <c r="J15" s="21">
        <f>VLOOKUP(B15,RMS!B:E,4,FALSE)</f>
        <v>386263.23542820499</v>
      </c>
      <c r="K15" s="22">
        <f t="shared" si="1"/>
        <v>-3.6827349977102131E-2</v>
      </c>
      <c r="L15" s="22">
        <f t="shared" si="2"/>
        <v>-4.2820500675588846E-4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965862.45059999998</v>
      </c>
      <c r="F16" s="25">
        <f>VLOOKUP(C16,RA!B20:I55,8,0)</f>
        <v>56431.1567</v>
      </c>
      <c r="G16" s="16">
        <f t="shared" si="0"/>
        <v>909431.29389999993</v>
      </c>
      <c r="H16" s="27">
        <f>RA!J20</f>
        <v>5.8425665750795703</v>
      </c>
      <c r="I16" s="20">
        <f>VLOOKUP(B16,RMS!B:D,3,FALSE)</f>
        <v>965862.40720000002</v>
      </c>
      <c r="J16" s="21">
        <f>VLOOKUP(B16,RMS!B:E,4,FALSE)</f>
        <v>909431.29390000005</v>
      </c>
      <c r="K16" s="22">
        <f t="shared" si="1"/>
        <v>4.3399999965913594E-2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342282.52470000001</v>
      </c>
      <c r="F17" s="25">
        <f>VLOOKUP(C17,RA!B21:I56,8,0)</f>
        <v>39047.092700000001</v>
      </c>
      <c r="G17" s="16">
        <f t="shared" si="0"/>
        <v>303235.43200000003</v>
      </c>
      <c r="H17" s="27">
        <f>RA!J21</f>
        <v>11.4078545886103</v>
      </c>
      <c r="I17" s="20">
        <f>VLOOKUP(B17,RMS!B:D,3,FALSE)</f>
        <v>342282.418721458</v>
      </c>
      <c r="J17" s="21">
        <f>VLOOKUP(B17,RMS!B:E,4,FALSE)</f>
        <v>303235.43194109399</v>
      </c>
      <c r="K17" s="22">
        <f t="shared" si="1"/>
        <v>0.10597854200750589</v>
      </c>
      <c r="L17" s="22">
        <f t="shared" si="2"/>
        <v>5.8906036429107189E-5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871830.01150000002</v>
      </c>
      <c r="F18" s="25">
        <f>VLOOKUP(C18,RA!B22:I57,8,0)</f>
        <v>125470.8158</v>
      </c>
      <c r="G18" s="16">
        <f t="shared" si="0"/>
        <v>746359.19570000004</v>
      </c>
      <c r="H18" s="27">
        <f>RA!J22</f>
        <v>14.391660546776199</v>
      </c>
      <c r="I18" s="20">
        <f>VLOOKUP(B18,RMS!B:D,3,FALSE)</f>
        <v>871829.94962820504</v>
      </c>
      <c r="J18" s="21">
        <f>VLOOKUP(B18,RMS!B:E,4,FALSE)</f>
        <v>746359.19661538501</v>
      </c>
      <c r="K18" s="22">
        <f t="shared" si="1"/>
        <v>6.1871794983744621E-2</v>
      </c>
      <c r="L18" s="22">
        <f t="shared" si="2"/>
        <v>-9.1538496781140566E-4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1744309.4879000001</v>
      </c>
      <c r="F19" s="25">
        <f>VLOOKUP(C19,RA!B23:I58,8,0)</f>
        <v>140639.21090000001</v>
      </c>
      <c r="G19" s="16">
        <f t="shared" si="0"/>
        <v>1603670.277</v>
      </c>
      <c r="H19" s="27">
        <f>RA!J23</f>
        <v>8.0627441331708702</v>
      </c>
      <c r="I19" s="20">
        <f>VLOOKUP(B19,RMS!B:D,3,FALSE)</f>
        <v>1744310.1729649601</v>
      </c>
      <c r="J19" s="21">
        <f>VLOOKUP(B19,RMS!B:E,4,FALSE)</f>
        <v>1603670.30435983</v>
      </c>
      <c r="K19" s="22">
        <f t="shared" si="1"/>
        <v>-0.68506496003828943</v>
      </c>
      <c r="L19" s="22">
        <f t="shared" si="2"/>
        <v>-2.7359829982742667E-2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213696.52170000001</v>
      </c>
      <c r="F20" s="25">
        <f>VLOOKUP(C20,RA!B24:I59,8,0)</f>
        <v>36325.261100000003</v>
      </c>
      <c r="G20" s="16">
        <f t="shared" si="0"/>
        <v>177371.26060000001</v>
      </c>
      <c r="H20" s="27">
        <f>RA!J24</f>
        <v>16.998527075230399</v>
      </c>
      <c r="I20" s="20">
        <f>VLOOKUP(B20,RMS!B:D,3,FALSE)</f>
        <v>213696.53106163701</v>
      </c>
      <c r="J20" s="21">
        <f>VLOOKUP(B20,RMS!B:E,4,FALSE)</f>
        <v>177371.25704478801</v>
      </c>
      <c r="K20" s="22">
        <f t="shared" si="1"/>
        <v>-9.3616369995288551E-3</v>
      </c>
      <c r="L20" s="22">
        <f t="shared" si="2"/>
        <v>3.5552119952626526E-3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188253.93479999999</v>
      </c>
      <c r="F21" s="25">
        <f>VLOOKUP(C21,RA!B25:I60,8,0)</f>
        <v>14113.9161</v>
      </c>
      <c r="G21" s="16">
        <f t="shared" si="0"/>
        <v>174140.01869999999</v>
      </c>
      <c r="H21" s="27">
        <f>RA!J25</f>
        <v>7.4972754832426496</v>
      </c>
      <c r="I21" s="20">
        <f>VLOOKUP(B21,RMS!B:D,3,FALSE)</f>
        <v>188253.93744934601</v>
      </c>
      <c r="J21" s="21">
        <f>VLOOKUP(B21,RMS!B:E,4,FALSE)</f>
        <v>174140.017424569</v>
      </c>
      <c r="K21" s="22">
        <f t="shared" si="1"/>
        <v>-2.6493460172787309E-3</v>
      </c>
      <c r="L21" s="22">
        <f t="shared" si="2"/>
        <v>1.275430986424908E-3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450206.26240000001</v>
      </c>
      <c r="F22" s="25">
        <f>VLOOKUP(C22,RA!B26:I61,8,0)</f>
        <v>94549.204299999998</v>
      </c>
      <c r="G22" s="16">
        <f t="shared" si="0"/>
        <v>355657.05810000002</v>
      </c>
      <c r="H22" s="27">
        <f>RA!J26</f>
        <v>21.001308110635499</v>
      </c>
      <c r="I22" s="20">
        <f>VLOOKUP(B22,RMS!B:D,3,FALSE)</f>
        <v>450206.295122237</v>
      </c>
      <c r="J22" s="21">
        <f>VLOOKUP(B22,RMS!B:E,4,FALSE)</f>
        <v>355657.05035865901</v>
      </c>
      <c r="K22" s="22">
        <f t="shared" si="1"/>
        <v>-3.2722236996050924E-2</v>
      </c>
      <c r="L22" s="22">
        <f t="shared" si="2"/>
        <v>7.7413410181179643E-3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235940.8498</v>
      </c>
      <c r="F23" s="25">
        <f>VLOOKUP(C23,RA!B27:I62,8,0)</f>
        <v>75982.6247</v>
      </c>
      <c r="G23" s="16">
        <f t="shared" si="0"/>
        <v>159958.22509999998</v>
      </c>
      <c r="H23" s="27">
        <f>RA!J27</f>
        <v>32.204098935986799</v>
      </c>
      <c r="I23" s="20">
        <f>VLOOKUP(B23,RMS!B:D,3,FALSE)</f>
        <v>235940.84339534101</v>
      </c>
      <c r="J23" s="21">
        <f>VLOOKUP(B23,RMS!B:E,4,FALSE)</f>
        <v>159958.23131765999</v>
      </c>
      <c r="K23" s="22">
        <f t="shared" si="1"/>
        <v>6.4046589832287282E-3</v>
      </c>
      <c r="L23" s="22">
        <f t="shared" si="2"/>
        <v>-6.2176600040402263E-3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772238.25630000001</v>
      </c>
      <c r="F24" s="25">
        <f>VLOOKUP(C24,RA!B28:I63,8,0)</f>
        <v>49338.116699999999</v>
      </c>
      <c r="G24" s="16">
        <f t="shared" si="0"/>
        <v>722900.13959999999</v>
      </c>
      <c r="H24" s="27">
        <f>RA!J28</f>
        <v>6.3889759795625896</v>
      </c>
      <c r="I24" s="20">
        <f>VLOOKUP(B24,RMS!B:D,3,FALSE)</f>
        <v>772238.25589469005</v>
      </c>
      <c r="J24" s="21">
        <f>VLOOKUP(B24,RMS!B:E,4,FALSE)</f>
        <v>722900.141592814</v>
      </c>
      <c r="K24" s="22">
        <f t="shared" si="1"/>
        <v>4.0530995465815067E-4</v>
      </c>
      <c r="L24" s="22">
        <f t="shared" si="2"/>
        <v>-1.9928140100091696E-3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715172.62760000001</v>
      </c>
      <c r="F25" s="25">
        <f>VLOOKUP(C25,RA!B29:I64,8,0)</f>
        <v>109446.679</v>
      </c>
      <c r="G25" s="16">
        <f t="shared" si="0"/>
        <v>605725.9486</v>
      </c>
      <c r="H25" s="27">
        <f>RA!J29</f>
        <v>15.303532989969799</v>
      </c>
      <c r="I25" s="20">
        <f>VLOOKUP(B25,RMS!B:D,3,FALSE)</f>
        <v>715172.62531769904</v>
      </c>
      <c r="J25" s="21">
        <f>VLOOKUP(B25,RMS!B:E,4,FALSE)</f>
        <v>605725.95155909203</v>
      </c>
      <c r="K25" s="22">
        <f t="shared" si="1"/>
        <v>2.2823009639978409E-3</v>
      </c>
      <c r="L25" s="22">
        <f t="shared" si="2"/>
        <v>-2.9590920312330127E-3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1100673.1069</v>
      </c>
      <c r="F26" s="25">
        <f>VLOOKUP(C26,RA!B30:I65,8,0)</f>
        <v>114984.2631</v>
      </c>
      <c r="G26" s="16">
        <f t="shared" si="0"/>
        <v>985688.84380000003</v>
      </c>
      <c r="H26" s="27">
        <f>RA!J30</f>
        <v>10.446722317387101</v>
      </c>
      <c r="I26" s="20">
        <f>VLOOKUP(B26,RMS!B:D,3,FALSE)</f>
        <v>1100673.0784123901</v>
      </c>
      <c r="J26" s="21">
        <f>VLOOKUP(B26,RMS!B:E,4,FALSE)</f>
        <v>985688.821734795</v>
      </c>
      <c r="K26" s="22">
        <f t="shared" si="1"/>
        <v>2.8487609932199121E-2</v>
      </c>
      <c r="L26" s="22">
        <f t="shared" si="2"/>
        <v>2.2065205033868551E-2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586802.65020000003</v>
      </c>
      <c r="F27" s="25">
        <f>VLOOKUP(C27,RA!B31:I66,8,0)</f>
        <v>26617.8217</v>
      </c>
      <c r="G27" s="16">
        <f t="shared" si="0"/>
        <v>560184.82850000006</v>
      </c>
      <c r="H27" s="27">
        <f>RA!J31</f>
        <v>4.5360772809952099</v>
      </c>
      <c r="I27" s="20">
        <f>VLOOKUP(B27,RMS!B:D,3,FALSE)</f>
        <v>586802.63953274302</v>
      </c>
      <c r="J27" s="21">
        <f>VLOOKUP(B27,RMS!B:E,4,FALSE)</f>
        <v>560184.88651946897</v>
      </c>
      <c r="K27" s="22">
        <f t="shared" si="1"/>
        <v>1.0667257010936737E-2</v>
      </c>
      <c r="L27" s="22">
        <f t="shared" si="2"/>
        <v>-5.8019468910060823E-2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134578.21059999999</v>
      </c>
      <c r="F28" s="25">
        <f>VLOOKUP(C28,RA!B32:I67,8,0)</f>
        <v>37579.347199999997</v>
      </c>
      <c r="G28" s="16">
        <f t="shared" si="0"/>
        <v>96998.863400000002</v>
      </c>
      <c r="H28" s="27">
        <f>RA!J32</f>
        <v>27.9237976433608</v>
      </c>
      <c r="I28" s="20">
        <f>VLOOKUP(B28,RMS!B:D,3,FALSE)</f>
        <v>134578.04022362901</v>
      </c>
      <c r="J28" s="21">
        <f>VLOOKUP(B28,RMS!B:E,4,FALSE)</f>
        <v>96998.851272310101</v>
      </c>
      <c r="K28" s="22">
        <f t="shared" si="1"/>
        <v>0.17037637098110281</v>
      </c>
      <c r="L28" s="22">
        <f t="shared" si="2"/>
        <v>1.2127689900808036E-2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-5.9222000000000001</v>
      </c>
      <c r="F29" s="25">
        <f>VLOOKUP(C29,RA!B33:I68,8,0)</f>
        <v>-1.4676</v>
      </c>
      <c r="G29" s="16">
        <f t="shared" si="0"/>
        <v>-4.4546000000000001</v>
      </c>
      <c r="H29" s="27">
        <f>RA!J33</f>
        <v>24.781331262030999</v>
      </c>
      <c r="I29" s="20">
        <f>VLOOKUP(B29,RMS!B:D,3,FALSE)</f>
        <v>-5.9223999999999997</v>
      </c>
      <c r="J29" s="21">
        <f>VLOOKUP(B29,RMS!B:E,4,FALSE)</f>
        <v>-4.4546000000000001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92047.688899999994</v>
      </c>
      <c r="F31" s="25">
        <f>VLOOKUP(C31,RA!B35:I70,8,0)</f>
        <v>9086.0481999999993</v>
      </c>
      <c r="G31" s="16">
        <f t="shared" si="0"/>
        <v>82961.640699999989</v>
      </c>
      <c r="H31" s="27">
        <f>RA!J35</f>
        <v>9.8710226281411906</v>
      </c>
      <c r="I31" s="20">
        <f>VLOOKUP(B31,RMS!B:D,3,FALSE)</f>
        <v>92047.688899999994</v>
      </c>
      <c r="J31" s="21">
        <f>VLOOKUP(B31,RMS!B:E,4,FALSE)</f>
        <v>82961.642999999996</v>
      </c>
      <c r="K31" s="22">
        <f t="shared" si="1"/>
        <v>0</v>
      </c>
      <c r="L31" s="22">
        <f t="shared" si="2"/>
        <v>-2.3000000073807314E-3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187912.8205</v>
      </c>
      <c r="F35" s="25">
        <f>VLOOKUP(C35,RA!B8:I74,8,0)</f>
        <v>8656.2808999999997</v>
      </c>
      <c r="G35" s="16">
        <f t="shared" si="0"/>
        <v>179256.53959999999</v>
      </c>
      <c r="H35" s="27">
        <f>RA!J39</f>
        <v>4.6065408826110401</v>
      </c>
      <c r="I35" s="20">
        <f>VLOOKUP(B35,RMS!B:D,3,FALSE)</f>
        <v>187912.820512821</v>
      </c>
      <c r="J35" s="21">
        <f>VLOOKUP(B35,RMS!B:E,4,FALSE)</f>
        <v>179256.538461538</v>
      </c>
      <c r="K35" s="22">
        <f t="shared" si="1"/>
        <v>-1.2820994015783072E-5</v>
      </c>
      <c r="L35" s="22">
        <f t="shared" si="2"/>
        <v>1.1384619865566492E-3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270553.52380000002</v>
      </c>
      <c r="F36" s="25">
        <f>VLOOKUP(C36,RA!B8:I75,8,0)</f>
        <v>15056.703</v>
      </c>
      <c r="G36" s="16">
        <f t="shared" si="0"/>
        <v>255496.82080000002</v>
      </c>
      <c r="H36" s="27">
        <f>RA!J40</f>
        <v>5.5651476234810699</v>
      </c>
      <c r="I36" s="20">
        <f>VLOOKUP(B36,RMS!B:D,3,FALSE)</f>
        <v>270553.51984700898</v>
      </c>
      <c r="J36" s="21">
        <f>VLOOKUP(B36,RMS!B:E,4,FALSE)</f>
        <v>255496.82144444401</v>
      </c>
      <c r="K36" s="22">
        <f t="shared" si="1"/>
        <v>3.9529910427518189E-3</v>
      </c>
      <c r="L36" s="22">
        <f t="shared" si="2"/>
        <v>-6.4444399322383106E-4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21446.252100000002</v>
      </c>
      <c r="F39" s="25">
        <f>VLOOKUP(C39,RA!B8:I78,8,0)</f>
        <v>2074.9661000000001</v>
      </c>
      <c r="G39" s="16">
        <f t="shared" si="0"/>
        <v>19371.286</v>
      </c>
      <c r="H39" s="27">
        <f>RA!J43</f>
        <v>9.6751921516394006</v>
      </c>
      <c r="I39" s="20">
        <f>VLOOKUP(B39,RMS!B:D,3,FALSE)</f>
        <v>21446.2521745708</v>
      </c>
      <c r="J39" s="21">
        <f>VLOOKUP(B39,RMS!B:E,4,FALSE)</f>
        <v>19371.285757507001</v>
      </c>
      <c r="K39" s="22">
        <f t="shared" si="1"/>
        <v>-7.4570798460626975E-5</v>
      </c>
      <c r="L39" s="22">
        <f t="shared" si="2"/>
        <v>2.4249299895018339E-4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12893792.5426</v>
      </c>
      <c r="E7" s="44">
        <v>16155200</v>
      </c>
      <c r="F7" s="45">
        <v>79.812026731950098</v>
      </c>
      <c r="G7" s="44">
        <v>12294226.3445</v>
      </c>
      <c r="H7" s="45">
        <v>4.8768111249897901</v>
      </c>
      <c r="I7" s="44">
        <v>1502264.1307000001</v>
      </c>
      <c r="J7" s="45">
        <v>11.651064849513</v>
      </c>
      <c r="K7" s="44">
        <v>1622026.7246999999</v>
      </c>
      <c r="L7" s="45">
        <v>13.193402164957201</v>
      </c>
      <c r="M7" s="45">
        <v>-7.3835154610137996E-2</v>
      </c>
      <c r="N7" s="44">
        <v>381702546.18919998</v>
      </c>
      <c r="O7" s="44">
        <v>2526705677.8572001</v>
      </c>
      <c r="P7" s="44">
        <v>824198</v>
      </c>
      <c r="Q7" s="44">
        <v>743487</v>
      </c>
      <c r="R7" s="45">
        <v>10.8557378945429</v>
      </c>
      <c r="S7" s="44">
        <v>15.6440473558538</v>
      </c>
      <c r="T7" s="44">
        <v>16.068332870379699</v>
      </c>
      <c r="U7" s="46">
        <v>-2.7121211338390299</v>
      </c>
    </row>
    <row r="8" spans="1:23" ht="12" thickBot="1">
      <c r="A8" s="70">
        <v>41753</v>
      </c>
      <c r="B8" s="60" t="s">
        <v>6</v>
      </c>
      <c r="C8" s="61"/>
      <c r="D8" s="47">
        <v>490390.48599999998</v>
      </c>
      <c r="E8" s="47">
        <v>557430</v>
      </c>
      <c r="F8" s="48">
        <v>87.973465009059396</v>
      </c>
      <c r="G8" s="47">
        <v>450542.08769999997</v>
      </c>
      <c r="H8" s="48">
        <v>8.8445451352668503</v>
      </c>
      <c r="I8" s="47">
        <v>102150.20759999999</v>
      </c>
      <c r="J8" s="48">
        <v>20.8303811995243</v>
      </c>
      <c r="K8" s="47">
        <v>88384.062399999995</v>
      </c>
      <c r="L8" s="48">
        <v>19.617271019273101</v>
      </c>
      <c r="M8" s="48">
        <v>0.155753705206472</v>
      </c>
      <c r="N8" s="47">
        <v>13116594.199200001</v>
      </c>
      <c r="O8" s="47">
        <v>102100224.02770001</v>
      </c>
      <c r="P8" s="47">
        <v>19156</v>
      </c>
      <c r="Q8" s="47">
        <v>18140</v>
      </c>
      <c r="R8" s="48">
        <v>5.6008820286659304</v>
      </c>
      <c r="S8" s="47">
        <v>25.599837439966599</v>
      </c>
      <c r="T8" s="47">
        <v>25.5221257276737</v>
      </c>
      <c r="U8" s="49">
        <v>0.30356330377165103</v>
      </c>
    </row>
    <row r="9" spans="1:23" ht="12" thickBot="1">
      <c r="A9" s="71"/>
      <c r="B9" s="60" t="s">
        <v>7</v>
      </c>
      <c r="C9" s="61"/>
      <c r="D9" s="47">
        <v>67800.242199999993</v>
      </c>
      <c r="E9" s="47">
        <v>79137</v>
      </c>
      <c r="F9" s="48">
        <v>85.674516597798799</v>
      </c>
      <c r="G9" s="47">
        <v>65480.661699999997</v>
      </c>
      <c r="H9" s="48">
        <v>3.5423901343990098</v>
      </c>
      <c r="I9" s="47">
        <v>15893.3256</v>
      </c>
      <c r="J9" s="48">
        <v>23.441399446800201</v>
      </c>
      <c r="K9" s="47">
        <v>13878.957899999999</v>
      </c>
      <c r="L9" s="48">
        <v>21.195506489513701</v>
      </c>
      <c r="M9" s="48">
        <v>0.14513825277904999</v>
      </c>
      <c r="N9" s="47">
        <v>2221718.9874999998</v>
      </c>
      <c r="O9" s="47">
        <v>17083111.659899998</v>
      </c>
      <c r="P9" s="47">
        <v>3948</v>
      </c>
      <c r="Q9" s="47">
        <v>3756</v>
      </c>
      <c r="R9" s="48">
        <v>5.1118210862619797</v>
      </c>
      <c r="S9" s="47">
        <v>17.173313627153</v>
      </c>
      <c r="T9" s="47">
        <v>17.0940126198083</v>
      </c>
      <c r="U9" s="49">
        <v>0.46176881798337499</v>
      </c>
    </row>
    <row r="10" spans="1:23" ht="12" thickBot="1">
      <c r="A10" s="71"/>
      <c r="B10" s="60" t="s">
        <v>8</v>
      </c>
      <c r="C10" s="61"/>
      <c r="D10" s="47">
        <v>87744.301399999997</v>
      </c>
      <c r="E10" s="47">
        <v>111243</v>
      </c>
      <c r="F10" s="48">
        <v>78.876245156998706</v>
      </c>
      <c r="G10" s="47">
        <v>89550.655499999993</v>
      </c>
      <c r="H10" s="48">
        <v>-2.0171310750483502</v>
      </c>
      <c r="I10" s="47">
        <v>24541.6538</v>
      </c>
      <c r="J10" s="48">
        <v>27.969513015006999</v>
      </c>
      <c r="K10" s="47">
        <v>22843.329099999999</v>
      </c>
      <c r="L10" s="48">
        <v>25.5088351642496</v>
      </c>
      <c r="M10" s="48">
        <v>7.4346637154563994E-2</v>
      </c>
      <c r="N10" s="47">
        <v>3185846.889</v>
      </c>
      <c r="O10" s="47">
        <v>24154001.254299998</v>
      </c>
      <c r="P10" s="47">
        <v>76105</v>
      </c>
      <c r="Q10" s="47">
        <v>71504</v>
      </c>
      <c r="R10" s="48">
        <v>6.4346050570597502</v>
      </c>
      <c r="S10" s="47">
        <v>1.1529374075290699</v>
      </c>
      <c r="T10" s="47">
        <v>1.22911452086597</v>
      </c>
      <c r="U10" s="49">
        <v>-6.6072202046209698</v>
      </c>
    </row>
    <row r="11" spans="1:23" ht="12" thickBot="1">
      <c r="A11" s="71"/>
      <c r="B11" s="60" t="s">
        <v>9</v>
      </c>
      <c r="C11" s="61"/>
      <c r="D11" s="47">
        <v>44417.000800000002</v>
      </c>
      <c r="E11" s="47">
        <v>43093</v>
      </c>
      <c r="F11" s="48">
        <v>103.072426612211</v>
      </c>
      <c r="G11" s="47">
        <v>36361.6685</v>
      </c>
      <c r="H11" s="48">
        <v>22.153362681913201</v>
      </c>
      <c r="I11" s="47">
        <v>9529.2957999999999</v>
      </c>
      <c r="J11" s="48">
        <v>21.454163109545199</v>
      </c>
      <c r="K11" s="47">
        <v>7315.7367000000004</v>
      </c>
      <c r="L11" s="48">
        <v>20.119364709570501</v>
      </c>
      <c r="M11" s="48">
        <v>0.302575009294689</v>
      </c>
      <c r="N11" s="47">
        <v>1229352.814</v>
      </c>
      <c r="O11" s="47">
        <v>10468246.262</v>
      </c>
      <c r="P11" s="47">
        <v>2320</v>
      </c>
      <c r="Q11" s="47">
        <v>2204</v>
      </c>
      <c r="R11" s="48">
        <v>5.2631578947368398</v>
      </c>
      <c r="S11" s="47">
        <v>19.145258965517201</v>
      </c>
      <c r="T11" s="47">
        <v>23.1912553085299</v>
      </c>
      <c r="U11" s="49">
        <v>-21.133150250409201</v>
      </c>
    </row>
    <row r="12" spans="1:23" ht="12" thickBot="1">
      <c r="A12" s="71"/>
      <c r="B12" s="60" t="s">
        <v>10</v>
      </c>
      <c r="C12" s="61"/>
      <c r="D12" s="47">
        <v>97309.235400000005</v>
      </c>
      <c r="E12" s="47">
        <v>127141</v>
      </c>
      <c r="F12" s="48">
        <v>76.5364716338553</v>
      </c>
      <c r="G12" s="47">
        <v>102053.276</v>
      </c>
      <c r="H12" s="48">
        <v>-4.6485921725824797</v>
      </c>
      <c r="I12" s="47">
        <v>18057.3</v>
      </c>
      <c r="J12" s="48">
        <v>18.556614822604999</v>
      </c>
      <c r="K12" s="47">
        <v>14253.5404</v>
      </c>
      <c r="L12" s="48">
        <v>13.966764183052801</v>
      </c>
      <c r="M12" s="48">
        <v>0.26686419607019202</v>
      </c>
      <c r="N12" s="47">
        <v>3340388.6305999998</v>
      </c>
      <c r="O12" s="47">
        <v>28438676.401700001</v>
      </c>
      <c r="P12" s="47">
        <v>980</v>
      </c>
      <c r="Q12" s="47">
        <v>893</v>
      </c>
      <c r="R12" s="48">
        <v>9.7424412094065005</v>
      </c>
      <c r="S12" s="47">
        <v>99.295138163265307</v>
      </c>
      <c r="T12" s="47">
        <v>103.50015677491599</v>
      </c>
      <c r="U12" s="49">
        <v>-4.23486858413614</v>
      </c>
    </row>
    <row r="13" spans="1:23" ht="12" thickBot="1">
      <c r="A13" s="71"/>
      <c r="B13" s="60" t="s">
        <v>11</v>
      </c>
      <c r="C13" s="61"/>
      <c r="D13" s="47">
        <v>200981.58979999999</v>
      </c>
      <c r="E13" s="47">
        <v>235938</v>
      </c>
      <c r="F13" s="48">
        <v>85.184069458925705</v>
      </c>
      <c r="G13" s="47">
        <v>207704.91269999999</v>
      </c>
      <c r="H13" s="48">
        <v>-3.2369590168100202</v>
      </c>
      <c r="I13" s="47">
        <v>38079.111700000001</v>
      </c>
      <c r="J13" s="48">
        <v>18.9465670651193</v>
      </c>
      <c r="K13" s="47">
        <v>47584.049700000003</v>
      </c>
      <c r="L13" s="48">
        <v>22.909448352205501</v>
      </c>
      <c r="M13" s="48">
        <v>-0.19975050589273399</v>
      </c>
      <c r="N13" s="47">
        <v>6228492.0256000003</v>
      </c>
      <c r="O13" s="47">
        <v>49964798.880500004</v>
      </c>
      <c r="P13" s="47">
        <v>9020</v>
      </c>
      <c r="Q13" s="47">
        <v>7985</v>
      </c>
      <c r="R13" s="48">
        <v>12.961803381339999</v>
      </c>
      <c r="S13" s="47">
        <v>22.281772705099801</v>
      </c>
      <c r="T13" s="47">
        <v>22.7464805259862</v>
      </c>
      <c r="U13" s="49">
        <v>-2.0855962720600298</v>
      </c>
    </row>
    <row r="14" spans="1:23" ht="12" thickBot="1">
      <c r="A14" s="71"/>
      <c r="B14" s="60" t="s">
        <v>12</v>
      </c>
      <c r="C14" s="61"/>
      <c r="D14" s="47">
        <v>100171.7677</v>
      </c>
      <c r="E14" s="47">
        <v>104036</v>
      </c>
      <c r="F14" s="48">
        <v>96.285677746164794</v>
      </c>
      <c r="G14" s="47">
        <v>94246.612099999998</v>
      </c>
      <c r="H14" s="48">
        <v>6.2868632282645303</v>
      </c>
      <c r="I14" s="47">
        <v>21563.644700000001</v>
      </c>
      <c r="J14" s="48">
        <v>21.526668836053702</v>
      </c>
      <c r="K14" s="47">
        <v>16699.517899999999</v>
      </c>
      <c r="L14" s="48">
        <v>17.718958303011501</v>
      </c>
      <c r="M14" s="48">
        <v>0.29127348640405998</v>
      </c>
      <c r="N14" s="47">
        <v>3189248.1589000002</v>
      </c>
      <c r="O14" s="47">
        <v>21825661.265099999</v>
      </c>
      <c r="P14" s="47">
        <v>2220</v>
      </c>
      <c r="Q14" s="47">
        <v>2488</v>
      </c>
      <c r="R14" s="48">
        <v>-10.771704180064299</v>
      </c>
      <c r="S14" s="47">
        <v>45.1224178828829</v>
      </c>
      <c r="T14" s="47">
        <v>44.813805265273302</v>
      </c>
      <c r="U14" s="49">
        <v>0.68394521412967302</v>
      </c>
    </row>
    <row r="15" spans="1:23" ht="12" thickBot="1">
      <c r="A15" s="71"/>
      <c r="B15" s="60" t="s">
        <v>13</v>
      </c>
      <c r="C15" s="61"/>
      <c r="D15" s="47">
        <v>92657.177299999996</v>
      </c>
      <c r="E15" s="47">
        <v>75254</v>
      </c>
      <c r="F15" s="48">
        <v>123.125916629016</v>
      </c>
      <c r="G15" s="47">
        <v>67325.662299999996</v>
      </c>
      <c r="H15" s="48">
        <v>37.6253483955701</v>
      </c>
      <c r="I15" s="47">
        <v>4141.8719000000001</v>
      </c>
      <c r="J15" s="48">
        <v>4.4701036883410401</v>
      </c>
      <c r="K15" s="47">
        <v>15325.981599999999</v>
      </c>
      <c r="L15" s="48">
        <v>22.763952223311399</v>
      </c>
      <c r="M15" s="48">
        <v>-0.72974834447145598</v>
      </c>
      <c r="N15" s="47">
        <v>3007586.8042000001</v>
      </c>
      <c r="O15" s="47">
        <v>16649888.0022</v>
      </c>
      <c r="P15" s="47">
        <v>3437</v>
      </c>
      <c r="Q15" s="47">
        <v>3494</v>
      </c>
      <c r="R15" s="48">
        <v>-1.6313680595306199</v>
      </c>
      <c r="S15" s="47">
        <v>26.958736485307</v>
      </c>
      <c r="T15" s="47">
        <v>28.376131453921001</v>
      </c>
      <c r="U15" s="49">
        <v>-5.2576461414894604</v>
      </c>
    </row>
    <row r="16" spans="1:23" ht="12" thickBot="1">
      <c r="A16" s="71"/>
      <c r="B16" s="60" t="s">
        <v>14</v>
      </c>
      <c r="C16" s="61"/>
      <c r="D16" s="47">
        <v>572893.31090000004</v>
      </c>
      <c r="E16" s="47">
        <v>656497</v>
      </c>
      <c r="F16" s="48">
        <v>87.265183374790794</v>
      </c>
      <c r="G16" s="47">
        <v>542316.68949999998</v>
      </c>
      <c r="H16" s="48">
        <v>5.6381487038857001</v>
      </c>
      <c r="I16" s="47">
        <v>20187.213199999998</v>
      </c>
      <c r="J16" s="48">
        <v>3.5237299538873001</v>
      </c>
      <c r="K16" s="47">
        <v>45602.246299999999</v>
      </c>
      <c r="L16" s="48">
        <v>8.4087853431256097</v>
      </c>
      <c r="M16" s="48">
        <v>-0.55731976299597297</v>
      </c>
      <c r="N16" s="47">
        <v>20307895.195099998</v>
      </c>
      <c r="O16" s="47">
        <v>124958590.25220001</v>
      </c>
      <c r="P16" s="47">
        <v>33714</v>
      </c>
      <c r="Q16" s="47">
        <v>31749</v>
      </c>
      <c r="R16" s="48">
        <v>6.1891713124822898</v>
      </c>
      <c r="S16" s="47">
        <v>16.992742210950901</v>
      </c>
      <c r="T16" s="47">
        <v>16.535829254464701</v>
      </c>
      <c r="U16" s="49">
        <v>2.68887122992885</v>
      </c>
    </row>
    <row r="17" spans="1:21" ht="12" thickBot="1">
      <c r="A17" s="71"/>
      <c r="B17" s="60" t="s">
        <v>15</v>
      </c>
      <c r="C17" s="61"/>
      <c r="D17" s="47">
        <v>389534.18030000001</v>
      </c>
      <c r="E17" s="47">
        <v>582917</v>
      </c>
      <c r="F17" s="48">
        <v>66.824981995721501</v>
      </c>
      <c r="G17" s="47">
        <v>353877.49690000003</v>
      </c>
      <c r="H17" s="48">
        <v>10.075996273387201</v>
      </c>
      <c r="I17" s="47">
        <v>43475.4306</v>
      </c>
      <c r="J17" s="48">
        <v>11.160876965024601</v>
      </c>
      <c r="K17" s="47">
        <v>45118.434000000001</v>
      </c>
      <c r="L17" s="48">
        <v>12.7497324343146</v>
      </c>
      <c r="M17" s="48">
        <v>-3.6415346330504E-2</v>
      </c>
      <c r="N17" s="47">
        <v>18950539.763500001</v>
      </c>
      <c r="O17" s="47">
        <v>143264399.9842</v>
      </c>
      <c r="P17" s="47">
        <v>10991</v>
      </c>
      <c r="Q17" s="47">
        <v>10023</v>
      </c>
      <c r="R17" s="48">
        <v>9.6577870896937199</v>
      </c>
      <c r="S17" s="47">
        <v>35.441195550905299</v>
      </c>
      <c r="T17" s="47">
        <v>40.142935608101403</v>
      </c>
      <c r="U17" s="49">
        <v>-13.266313351204101</v>
      </c>
    </row>
    <row r="18" spans="1:21" ht="12" thickBot="1">
      <c r="A18" s="71"/>
      <c r="B18" s="60" t="s">
        <v>16</v>
      </c>
      <c r="C18" s="61"/>
      <c r="D18" s="47">
        <v>1412251.8970000001</v>
      </c>
      <c r="E18" s="47">
        <v>1601412</v>
      </c>
      <c r="F18" s="48">
        <v>88.187917725107596</v>
      </c>
      <c r="G18" s="47">
        <v>1372291.0637000001</v>
      </c>
      <c r="H18" s="48">
        <v>2.9119794158140699</v>
      </c>
      <c r="I18" s="47">
        <v>191670.17449999999</v>
      </c>
      <c r="J18" s="48">
        <v>13.5719537645627</v>
      </c>
      <c r="K18" s="47">
        <v>224797.15599999999</v>
      </c>
      <c r="L18" s="48">
        <v>16.381157171853701</v>
      </c>
      <c r="M18" s="48">
        <v>-0.14736388168540701</v>
      </c>
      <c r="N18" s="47">
        <v>42572019.805399999</v>
      </c>
      <c r="O18" s="47">
        <v>344481494.11989999</v>
      </c>
      <c r="P18" s="47">
        <v>71198</v>
      </c>
      <c r="Q18" s="47">
        <v>65942</v>
      </c>
      <c r="R18" s="48">
        <v>7.9706408662157697</v>
      </c>
      <c r="S18" s="47">
        <v>19.835555731902598</v>
      </c>
      <c r="T18" s="47">
        <v>19.705788395862999</v>
      </c>
      <c r="U18" s="49">
        <v>0.654215781969955</v>
      </c>
    </row>
    <row r="19" spans="1:21" ht="12" thickBot="1">
      <c r="A19" s="71"/>
      <c r="B19" s="60" t="s">
        <v>17</v>
      </c>
      <c r="C19" s="61"/>
      <c r="D19" s="47">
        <v>443840.09570000001</v>
      </c>
      <c r="E19" s="47">
        <v>553473</v>
      </c>
      <c r="F19" s="48">
        <v>80.191824298565606</v>
      </c>
      <c r="G19" s="47">
        <v>471150.57780000003</v>
      </c>
      <c r="H19" s="48">
        <v>-5.7965506967059603</v>
      </c>
      <c r="I19" s="47">
        <v>57576.860699999997</v>
      </c>
      <c r="J19" s="48">
        <v>12.9724333735989</v>
      </c>
      <c r="K19" s="47">
        <v>71862.026100000003</v>
      </c>
      <c r="L19" s="48">
        <v>15.252454201702101</v>
      </c>
      <c r="M19" s="48">
        <v>-0.19878600945819999</v>
      </c>
      <c r="N19" s="47">
        <v>15288674.674000001</v>
      </c>
      <c r="O19" s="47">
        <v>106766287.6392</v>
      </c>
      <c r="P19" s="47">
        <v>10022</v>
      </c>
      <c r="Q19" s="47">
        <v>11450</v>
      </c>
      <c r="R19" s="48">
        <v>-12.471615720523999</v>
      </c>
      <c r="S19" s="47">
        <v>44.286579095988799</v>
      </c>
      <c r="T19" s="47">
        <v>71.297206969432295</v>
      </c>
      <c r="U19" s="49">
        <v>-60.990549337530403</v>
      </c>
    </row>
    <row r="20" spans="1:21" ht="12" thickBot="1">
      <c r="A20" s="71"/>
      <c r="B20" s="60" t="s">
        <v>18</v>
      </c>
      <c r="C20" s="61"/>
      <c r="D20" s="47">
        <v>965862.45059999998</v>
      </c>
      <c r="E20" s="47">
        <v>825434</v>
      </c>
      <c r="F20" s="48">
        <v>117.01268067465099</v>
      </c>
      <c r="G20" s="47">
        <v>661446.67390000005</v>
      </c>
      <c r="H20" s="48">
        <v>46.022723934057097</v>
      </c>
      <c r="I20" s="47">
        <v>56431.1567</v>
      </c>
      <c r="J20" s="48">
        <v>5.8425665750795703</v>
      </c>
      <c r="K20" s="47">
        <v>51924.674200000001</v>
      </c>
      <c r="L20" s="48">
        <v>7.8501678591629203</v>
      </c>
      <c r="M20" s="48">
        <v>8.6788844984221E-2</v>
      </c>
      <c r="N20" s="47">
        <v>21125867.0722</v>
      </c>
      <c r="O20" s="47">
        <v>146220374.8617</v>
      </c>
      <c r="P20" s="47">
        <v>35311</v>
      </c>
      <c r="Q20" s="47">
        <v>29396</v>
      </c>
      <c r="R20" s="48">
        <v>20.121785276908401</v>
      </c>
      <c r="S20" s="47">
        <v>27.353018906289801</v>
      </c>
      <c r="T20" s="47">
        <v>20.336689590420502</v>
      </c>
      <c r="U20" s="49">
        <v>25.651023530188699</v>
      </c>
    </row>
    <row r="21" spans="1:21" ht="12" thickBot="1">
      <c r="A21" s="71"/>
      <c r="B21" s="60" t="s">
        <v>19</v>
      </c>
      <c r="C21" s="61"/>
      <c r="D21" s="47">
        <v>342282.52470000001</v>
      </c>
      <c r="E21" s="47">
        <v>353005</v>
      </c>
      <c r="F21" s="48">
        <v>96.962514610274596</v>
      </c>
      <c r="G21" s="47">
        <v>311714.67859999998</v>
      </c>
      <c r="H21" s="48">
        <v>9.8063543998918998</v>
      </c>
      <c r="I21" s="47">
        <v>39047.092700000001</v>
      </c>
      <c r="J21" s="48">
        <v>11.4078545886103</v>
      </c>
      <c r="K21" s="47">
        <v>41844.1754</v>
      </c>
      <c r="L21" s="48">
        <v>13.4238706973743</v>
      </c>
      <c r="M21" s="48">
        <v>-6.6845210193818005E-2</v>
      </c>
      <c r="N21" s="47">
        <v>8652077.5037999991</v>
      </c>
      <c r="O21" s="47">
        <v>61903129.649599999</v>
      </c>
      <c r="P21" s="47">
        <v>30676</v>
      </c>
      <c r="Q21" s="47">
        <v>23740</v>
      </c>
      <c r="R21" s="48">
        <v>29.216512215669798</v>
      </c>
      <c r="S21" s="47">
        <v>11.157990764767201</v>
      </c>
      <c r="T21" s="47">
        <v>10.934048668913199</v>
      </c>
      <c r="U21" s="49">
        <v>2.0070109446688602</v>
      </c>
    </row>
    <row r="22" spans="1:21" ht="12" thickBot="1">
      <c r="A22" s="71"/>
      <c r="B22" s="60" t="s">
        <v>20</v>
      </c>
      <c r="C22" s="61"/>
      <c r="D22" s="47">
        <v>871830.01150000002</v>
      </c>
      <c r="E22" s="47">
        <v>890767</v>
      </c>
      <c r="F22" s="48">
        <v>97.874080595711405</v>
      </c>
      <c r="G22" s="47">
        <v>770302.01419999998</v>
      </c>
      <c r="H22" s="48">
        <v>13.1802845414395</v>
      </c>
      <c r="I22" s="47">
        <v>125470.8158</v>
      </c>
      <c r="J22" s="48">
        <v>14.391660546776199</v>
      </c>
      <c r="K22" s="47">
        <v>101949.3961</v>
      </c>
      <c r="L22" s="48">
        <v>13.234990201327699</v>
      </c>
      <c r="M22" s="48">
        <v>0.230716616280182</v>
      </c>
      <c r="N22" s="47">
        <v>26596064.3127</v>
      </c>
      <c r="O22" s="47">
        <v>166295503.5693</v>
      </c>
      <c r="P22" s="47">
        <v>53414</v>
      </c>
      <c r="Q22" s="47">
        <v>49652</v>
      </c>
      <c r="R22" s="48">
        <v>7.5767340691210903</v>
      </c>
      <c r="S22" s="47">
        <v>16.322125500805001</v>
      </c>
      <c r="T22" s="47">
        <v>16.4916597659712</v>
      </c>
      <c r="U22" s="49">
        <v>-1.0386776229466299</v>
      </c>
    </row>
    <row r="23" spans="1:21" ht="12" thickBot="1">
      <c r="A23" s="71"/>
      <c r="B23" s="60" t="s">
        <v>21</v>
      </c>
      <c r="C23" s="61"/>
      <c r="D23" s="47">
        <v>1744309.4879000001</v>
      </c>
      <c r="E23" s="47">
        <v>2331230</v>
      </c>
      <c r="F23" s="48">
        <v>74.823569012924494</v>
      </c>
      <c r="G23" s="47">
        <v>1904590.4324</v>
      </c>
      <c r="H23" s="48">
        <v>-8.4155071753683099</v>
      </c>
      <c r="I23" s="47">
        <v>140639.21090000001</v>
      </c>
      <c r="J23" s="48">
        <v>8.0627441331708702</v>
      </c>
      <c r="K23" s="47">
        <v>195161.86499999999</v>
      </c>
      <c r="L23" s="48">
        <v>10.2469203709101</v>
      </c>
      <c r="M23" s="48">
        <v>-0.27937145456157603</v>
      </c>
      <c r="N23" s="47">
        <v>58810421.009800002</v>
      </c>
      <c r="O23" s="47">
        <v>342959680.72960001</v>
      </c>
      <c r="P23" s="47">
        <v>61800</v>
      </c>
      <c r="Q23" s="47">
        <v>58430</v>
      </c>
      <c r="R23" s="48">
        <v>5.7675851446174802</v>
      </c>
      <c r="S23" s="47">
        <v>28.225072619741098</v>
      </c>
      <c r="T23" s="47">
        <v>27.964752888926899</v>
      </c>
      <c r="U23" s="49">
        <v>0.92229959625367297</v>
      </c>
    </row>
    <row r="24" spans="1:21" ht="12" thickBot="1">
      <c r="A24" s="71"/>
      <c r="B24" s="60" t="s">
        <v>22</v>
      </c>
      <c r="C24" s="61"/>
      <c r="D24" s="47">
        <v>213696.52170000001</v>
      </c>
      <c r="E24" s="47">
        <v>221930</v>
      </c>
      <c r="F24" s="48">
        <v>96.2900561888884</v>
      </c>
      <c r="G24" s="47">
        <v>195286.73910000001</v>
      </c>
      <c r="H24" s="48">
        <v>9.4270520798511299</v>
      </c>
      <c r="I24" s="47">
        <v>36325.261100000003</v>
      </c>
      <c r="J24" s="48">
        <v>16.998527075230399</v>
      </c>
      <c r="K24" s="47">
        <v>30944.656900000002</v>
      </c>
      <c r="L24" s="48">
        <v>15.845754321369601</v>
      </c>
      <c r="M24" s="48">
        <v>0.173878295609734</v>
      </c>
      <c r="N24" s="47">
        <v>5687813.6574999997</v>
      </c>
      <c r="O24" s="47">
        <v>40343793.115800001</v>
      </c>
      <c r="P24" s="47">
        <v>25438</v>
      </c>
      <c r="Q24" s="47">
        <v>23274</v>
      </c>
      <c r="R24" s="48">
        <v>9.2979290195067499</v>
      </c>
      <c r="S24" s="47">
        <v>8.4006809379668201</v>
      </c>
      <c r="T24" s="47">
        <v>8.4584867491621605</v>
      </c>
      <c r="U24" s="49">
        <v>-0.68810863812339396</v>
      </c>
    </row>
    <row r="25" spans="1:21" ht="12" thickBot="1">
      <c r="A25" s="71"/>
      <c r="B25" s="60" t="s">
        <v>23</v>
      </c>
      <c r="C25" s="61"/>
      <c r="D25" s="47">
        <v>188253.93479999999</v>
      </c>
      <c r="E25" s="47">
        <v>207567</v>
      </c>
      <c r="F25" s="48">
        <v>90.695503042391096</v>
      </c>
      <c r="G25" s="47">
        <v>177389.26180000001</v>
      </c>
      <c r="H25" s="48">
        <v>6.1247636354953503</v>
      </c>
      <c r="I25" s="47">
        <v>14113.9161</v>
      </c>
      <c r="J25" s="48">
        <v>7.4972754832426496</v>
      </c>
      <c r="K25" s="47">
        <v>19697.7068</v>
      </c>
      <c r="L25" s="48">
        <v>11.1042272796695</v>
      </c>
      <c r="M25" s="48">
        <v>-0.28347415040211699</v>
      </c>
      <c r="N25" s="47">
        <v>4762277.148</v>
      </c>
      <c r="O25" s="47">
        <v>41932602.200400002</v>
      </c>
      <c r="P25" s="47">
        <v>15909</v>
      </c>
      <c r="Q25" s="47">
        <v>15004</v>
      </c>
      <c r="R25" s="48">
        <v>6.0317248733671001</v>
      </c>
      <c r="S25" s="47">
        <v>11.8331720912691</v>
      </c>
      <c r="T25" s="47">
        <v>10.9586411823514</v>
      </c>
      <c r="U25" s="49">
        <v>7.3905027508471699</v>
      </c>
    </row>
    <row r="26" spans="1:21" ht="12" thickBot="1">
      <c r="A26" s="71"/>
      <c r="B26" s="60" t="s">
        <v>24</v>
      </c>
      <c r="C26" s="61"/>
      <c r="D26" s="47">
        <v>450206.26240000001</v>
      </c>
      <c r="E26" s="47">
        <v>473555</v>
      </c>
      <c r="F26" s="48">
        <v>95.069477125149206</v>
      </c>
      <c r="G26" s="47">
        <v>405421.93219999998</v>
      </c>
      <c r="H26" s="48">
        <v>11.0463511327521</v>
      </c>
      <c r="I26" s="47">
        <v>94549.204299999998</v>
      </c>
      <c r="J26" s="48">
        <v>21.001308110635499</v>
      </c>
      <c r="K26" s="47">
        <v>85582.000700000004</v>
      </c>
      <c r="L26" s="48">
        <v>21.109366292936802</v>
      </c>
      <c r="M26" s="48">
        <v>0.10477908352988501</v>
      </c>
      <c r="N26" s="47">
        <v>12424267.9037</v>
      </c>
      <c r="O26" s="47">
        <v>81954609.402500004</v>
      </c>
      <c r="P26" s="47">
        <v>35088</v>
      </c>
      <c r="Q26" s="47">
        <v>31966</v>
      </c>
      <c r="R26" s="48">
        <v>9.7666270412313008</v>
      </c>
      <c r="S26" s="47">
        <v>12.8307758321933</v>
      </c>
      <c r="T26" s="47">
        <v>13.3416191515986</v>
      </c>
      <c r="U26" s="49">
        <v>-3.9813907287156201</v>
      </c>
    </row>
    <row r="27" spans="1:21" ht="12" thickBot="1">
      <c r="A27" s="71"/>
      <c r="B27" s="60" t="s">
        <v>25</v>
      </c>
      <c r="C27" s="61"/>
      <c r="D27" s="47">
        <v>235940.8498</v>
      </c>
      <c r="E27" s="47">
        <v>281624</v>
      </c>
      <c r="F27" s="48">
        <v>83.778672911399596</v>
      </c>
      <c r="G27" s="47">
        <v>241442.31200000001</v>
      </c>
      <c r="H27" s="48">
        <v>-2.2785824714932401</v>
      </c>
      <c r="I27" s="47">
        <v>75982.6247</v>
      </c>
      <c r="J27" s="48">
        <v>32.204098935986799</v>
      </c>
      <c r="K27" s="47">
        <v>69626.073699999994</v>
      </c>
      <c r="L27" s="48">
        <v>28.837560874582699</v>
      </c>
      <c r="M27" s="48">
        <v>9.1295554412398006E-2</v>
      </c>
      <c r="N27" s="47">
        <v>6152118.3803000003</v>
      </c>
      <c r="O27" s="47">
        <v>33639789.071199998</v>
      </c>
      <c r="P27" s="47">
        <v>33028</v>
      </c>
      <c r="Q27" s="47">
        <v>32150</v>
      </c>
      <c r="R27" s="48">
        <v>2.7309486780715302</v>
      </c>
      <c r="S27" s="47">
        <v>7.14366143272375</v>
      </c>
      <c r="T27" s="47">
        <v>7.0265658600311003</v>
      </c>
      <c r="U27" s="49">
        <v>1.63915344806591</v>
      </c>
    </row>
    <row r="28" spans="1:21" ht="12" thickBot="1">
      <c r="A28" s="71"/>
      <c r="B28" s="60" t="s">
        <v>26</v>
      </c>
      <c r="C28" s="61"/>
      <c r="D28" s="47">
        <v>772238.25630000001</v>
      </c>
      <c r="E28" s="47">
        <v>931313</v>
      </c>
      <c r="F28" s="48">
        <v>82.919303853806397</v>
      </c>
      <c r="G28" s="47">
        <v>729494.19460000005</v>
      </c>
      <c r="H28" s="48">
        <v>5.8594108104503402</v>
      </c>
      <c r="I28" s="47">
        <v>49338.116699999999</v>
      </c>
      <c r="J28" s="48">
        <v>6.3889759795625896</v>
      </c>
      <c r="K28" s="47">
        <v>64951.271699999998</v>
      </c>
      <c r="L28" s="48">
        <v>8.9036036449357105</v>
      </c>
      <c r="M28" s="48">
        <v>-0.240382591308062</v>
      </c>
      <c r="N28" s="47">
        <v>18871657.591400001</v>
      </c>
      <c r="O28" s="47">
        <v>114758240.66329999</v>
      </c>
      <c r="P28" s="47">
        <v>48653</v>
      </c>
      <c r="Q28" s="47">
        <v>44441</v>
      </c>
      <c r="R28" s="48">
        <v>9.4777345244256406</v>
      </c>
      <c r="S28" s="47">
        <v>15.8723666844799</v>
      </c>
      <c r="T28" s="47">
        <v>15.877565261807799</v>
      </c>
      <c r="U28" s="49">
        <v>-3.2752376701227999E-2</v>
      </c>
    </row>
    <row r="29" spans="1:21" ht="12" thickBot="1">
      <c r="A29" s="71"/>
      <c r="B29" s="60" t="s">
        <v>27</v>
      </c>
      <c r="C29" s="61"/>
      <c r="D29" s="47">
        <v>715172.62760000001</v>
      </c>
      <c r="E29" s="47">
        <v>834868</v>
      </c>
      <c r="F29" s="48">
        <v>85.662958407796197</v>
      </c>
      <c r="G29" s="47">
        <v>766895.2598</v>
      </c>
      <c r="H29" s="48">
        <v>-6.7444193374580097</v>
      </c>
      <c r="I29" s="47">
        <v>109446.679</v>
      </c>
      <c r="J29" s="48">
        <v>15.303532989969799</v>
      </c>
      <c r="K29" s="47">
        <v>114696.0836</v>
      </c>
      <c r="L29" s="48">
        <v>14.955899405338799</v>
      </c>
      <c r="M29" s="48">
        <v>-4.5767949830852001E-2</v>
      </c>
      <c r="N29" s="47">
        <v>16062248.6741</v>
      </c>
      <c r="O29" s="47">
        <v>81303604.758200005</v>
      </c>
      <c r="P29" s="47">
        <v>110142</v>
      </c>
      <c r="Q29" s="47">
        <v>98933</v>
      </c>
      <c r="R29" s="48">
        <v>11.3298899255051</v>
      </c>
      <c r="S29" s="47">
        <v>6.4931872273973603</v>
      </c>
      <c r="T29" s="47">
        <v>6.6113599678570401</v>
      </c>
      <c r="U29" s="49">
        <v>-1.8199496845102101</v>
      </c>
    </row>
    <row r="30" spans="1:21" ht="12" thickBot="1">
      <c r="A30" s="71"/>
      <c r="B30" s="60" t="s">
        <v>28</v>
      </c>
      <c r="C30" s="61"/>
      <c r="D30" s="47">
        <v>1100673.1069</v>
      </c>
      <c r="E30" s="47">
        <v>1118860</v>
      </c>
      <c r="F30" s="48">
        <v>98.3745157481722</v>
      </c>
      <c r="G30" s="47">
        <v>939434.46979999996</v>
      </c>
      <c r="H30" s="48">
        <v>17.1633724632573</v>
      </c>
      <c r="I30" s="47">
        <v>114984.2631</v>
      </c>
      <c r="J30" s="48">
        <v>10.446722317387101</v>
      </c>
      <c r="K30" s="47">
        <v>133961.8498</v>
      </c>
      <c r="L30" s="48">
        <v>14.2598397340604</v>
      </c>
      <c r="M30" s="48">
        <v>-0.14166411353928601</v>
      </c>
      <c r="N30" s="47">
        <v>27600049.4824</v>
      </c>
      <c r="O30" s="47">
        <v>139957825.3416</v>
      </c>
      <c r="P30" s="47">
        <v>63994</v>
      </c>
      <c r="Q30" s="47">
        <v>51703</v>
      </c>
      <c r="R30" s="48">
        <v>23.772314952710701</v>
      </c>
      <c r="S30" s="47">
        <v>17.199629760602601</v>
      </c>
      <c r="T30" s="47">
        <v>17.591379848364699</v>
      </c>
      <c r="U30" s="49">
        <v>-2.2776658173159401</v>
      </c>
    </row>
    <row r="31" spans="1:21" ht="12" thickBot="1">
      <c r="A31" s="71"/>
      <c r="B31" s="60" t="s">
        <v>29</v>
      </c>
      <c r="C31" s="61"/>
      <c r="D31" s="47">
        <v>586802.65020000003</v>
      </c>
      <c r="E31" s="47">
        <v>699170</v>
      </c>
      <c r="F31" s="48">
        <v>83.928465208747497</v>
      </c>
      <c r="G31" s="47">
        <v>577935.84530000004</v>
      </c>
      <c r="H31" s="48">
        <v>1.53421958027147</v>
      </c>
      <c r="I31" s="47">
        <v>26617.8217</v>
      </c>
      <c r="J31" s="48">
        <v>4.5360772809952099</v>
      </c>
      <c r="K31" s="47">
        <v>14065.752899999999</v>
      </c>
      <c r="L31" s="48">
        <v>2.4337913999258198</v>
      </c>
      <c r="M31" s="48">
        <v>0.89238513496138605</v>
      </c>
      <c r="N31" s="47">
        <v>23031391.160700001</v>
      </c>
      <c r="O31" s="47">
        <v>131958573.01010001</v>
      </c>
      <c r="P31" s="47">
        <v>26425</v>
      </c>
      <c r="Q31" s="47">
        <v>21838</v>
      </c>
      <c r="R31" s="48">
        <v>21.004670757395399</v>
      </c>
      <c r="S31" s="47">
        <v>22.206344378429499</v>
      </c>
      <c r="T31" s="47">
        <v>22.826251996519801</v>
      </c>
      <c r="U31" s="49">
        <v>-2.7915788728039099</v>
      </c>
    </row>
    <row r="32" spans="1:21" ht="12" thickBot="1">
      <c r="A32" s="71"/>
      <c r="B32" s="60" t="s">
        <v>30</v>
      </c>
      <c r="C32" s="61"/>
      <c r="D32" s="47">
        <v>134578.21059999999</v>
      </c>
      <c r="E32" s="47">
        <v>144175</v>
      </c>
      <c r="F32" s="48">
        <v>93.343652228194898</v>
      </c>
      <c r="G32" s="47">
        <v>123636.81170000001</v>
      </c>
      <c r="H32" s="48">
        <v>8.8496288035548005</v>
      </c>
      <c r="I32" s="47">
        <v>37579.347199999997</v>
      </c>
      <c r="J32" s="48">
        <v>27.9237976433608</v>
      </c>
      <c r="K32" s="47">
        <v>35100.392599999999</v>
      </c>
      <c r="L32" s="48">
        <v>28.389920540146001</v>
      </c>
      <c r="M32" s="48">
        <v>7.0624697229170003E-2</v>
      </c>
      <c r="N32" s="47">
        <v>3166051.8404000001</v>
      </c>
      <c r="O32" s="47">
        <v>19366044.3288</v>
      </c>
      <c r="P32" s="47">
        <v>32026</v>
      </c>
      <c r="Q32" s="47">
        <v>24515</v>
      </c>
      <c r="R32" s="48">
        <v>30.6383846624516</v>
      </c>
      <c r="S32" s="47">
        <v>4.2021548304502598</v>
      </c>
      <c r="T32" s="47">
        <v>4.6458378176626596</v>
      </c>
      <c r="U32" s="49">
        <v>-10.558463576765799</v>
      </c>
    </row>
    <row r="33" spans="1:21" ht="12" thickBot="1">
      <c r="A33" s="71"/>
      <c r="B33" s="60" t="s">
        <v>31</v>
      </c>
      <c r="C33" s="61"/>
      <c r="D33" s="47">
        <v>-5.9222000000000001</v>
      </c>
      <c r="E33" s="50"/>
      <c r="F33" s="50"/>
      <c r="G33" s="47">
        <v>99.829300000000003</v>
      </c>
      <c r="H33" s="48">
        <v>-105.932326481304</v>
      </c>
      <c r="I33" s="47">
        <v>-1.4676</v>
      </c>
      <c r="J33" s="48">
        <v>24.781331262030999</v>
      </c>
      <c r="K33" s="47">
        <v>17.2392</v>
      </c>
      <c r="L33" s="48">
        <v>17.268677632719101</v>
      </c>
      <c r="M33" s="48">
        <v>-1.08513156062926</v>
      </c>
      <c r="N33" s="47">
        <v>468.4769</v>
      </c>
      <c r="O33" s="47">
        <v>4555.2506000000003</v>
      </c>
      <c r="P33" s="47">
        <v>8</v>
      </c>
      <c r="Q33" s="47">
        <v>3</v>
      </c>
      <c r="R33" s="48">
        <v>166.666666666667</v>
      </c>
      <c r="S33" s="47">
        <v>-0.74027500000000002</v>
      </c>
      <c r="T33" s="47">
        <v>4.5246333333333304</v>
      </c>
      <c r="U33" s="49">
        <v>711.20979816059298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92047.688899999994</v>
      </c>
      <c r="E35" s="47">
        <v>85514</v>
      </c>
      <c r="F35" s="48">
        <v>107.640490329069</v>
      </c>
      <c r="G35" s="47">
        <v>39359.778700000003</v>
      </c>
      <c r="H35" s="48">
        <v>133.86231310289401</v>
      </c>
      <c r="I35" s="47">
        <v>9086.0481999999993</v>
      </c>
      <c r="J35" s="48">
        <v>9.8710226281411906</v>
      </c>
      <c r="K35" s="47">
        <v>2094.9663999999998</v>
      </c>
      <c r="L35" s="48">
        <v>5.3226071619147604</v>
      </c>
      <c r="M35" s="48">
        <v>3.3370854062384998</v>
      </c>
      <c r="N35" s="47">
        <v>2290526.3605999998</v>
      </c>
      <c r="O35" s="47">
        <v>22491163.814199999</v>
      </c>
      <c r="P35" s="47">
        <v>7325</v>
      </c>
      <c r="Q35" s="47">
        <v>7086</v>
      </c>
      <c r="R35" s="48">
        <v>3.3728478690375301</v>
      </c>
      <c r="S35" s="47">
        <v>12.5662373924915</v>
      </c>
      <c r="T35" s="47">
        <v>11.9839148038386</v>
      </c>
      <c r="U35" s="49">
        <v>4.6340250503373301</v>
      </c>
    </row>
    <row r="36" spans="1:21" ht="12" customHeight="1" thickBot="1">
      <c r="A36" s="71"/>
      <c r="B36" s="60" t="s">
        <v>37</v>
      </c>
      <c r="C36" s="61"/>
      <c r="D36" s="50"/>
      <c r="E36" s="47">
        <v>539551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378283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283224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187912.8205</v>
      </c>
      <c r="E39" s="47">
        <v>309365</v>
      </c>
      <c r="F39" s="48">
        <v>60.7414608957057</v>
      </c>
      <c r="G39" s="47">
        <v>239711.11249999999</v>
      </c>
      <c r="H39" s="48">
        <v>-21.608631931905101</v>
      </c>
      <c r="I39" s="47">
        <v>8656.2808999999997</v>
      </c>
      <c r="J39" s="48">
        <v>4.6065408826110401</v>
      </c>
      <c r="K39" s="47">
        <v>10522.283600000001</v>
      </c>
      <c r="L39" s="48">
        <v>4.3895685478494499</v>
      </c>
      <c r="M39" s="48">
        <v>-0.17733818731135501</v>
      </c>
      <c r="N39" s="47">
        <v>4932976.6593000004</v>
      </c>
      <c r="O39" s="47">
        <v>36376745.828100003</v>
      </c>
      <c r="P39" s="47">
        <v>311</v>
      </c>
      <c r="Q39" s="47">
        <v>281</v>
      </c>
      <c r="R39" s="48">
        <v>10.676156583629901</v>
      </c>
      <c r="S39" s="47">
        <v>604.22128778135095</v>
      </c>
      <c r="T39" s="47">
        <v>675.26689893238404</v>
      </c>
      <c r="U39" s="49">
        <v>-11.758210541026701</v>
      </c>
    </row>
    <row r="40" spans="1:21" ht="12" thickBot="1">
      <c r="A40" s="71"/>
      <c r="B40" s="60" t="s">
        <v>34</v>
      </c>
      <c r="C40" s="61"/>
      <c r="D40" s="47">
        <v>270553.52380000002</v>
      </c>
      <c r="E40" s="47">
        <v>259783</v>
      </c>
      <c r="F40" s="48">
        <v>104.14596944372801</v>
      </c>
      <c r="G40" s="47">
        <v>288320.08970000001</v>
      </c>
      <c r="H40" s="48">
        <v>-6.1620977984872098</v>
      </c>
      <c r="I40" s="47">
        <v>15056.703</v>
      </c>
      <c r="J40" s="48">
        <v>5.5651476234810699</v>
      </c>
      <c r="K40" s="47">
        <v>29860.710999999999</v>
      </c>
      <c r="L40" s="48">
        <v>10.356791658559199</v>
      </c>
      <c r="M40" s="48">
        <v>-0.495768771212447</v>
      </c>
      <c r="N40" s="47">
        <v>8276149.0162000004</v>
      </c>
      <c r="O40" s="47">
        <v>69995194.109699994</v>
      </c>
      <c r="P40" s="47">
        <v>1503</v>
      </c>
      <c r="Q40" s="47">
        <v>1422</v>
      </c>
      <c r="R40" s="48">
        <v>5.6962025316455804</v>
      </c>
      <c r="S40" s="47">
        <v>180.00899787092499</v>
      </c>
      <c r="T40" s="47">
        <v>176.965398734177</v>
      </c>
      <c r="U40" s="49">
        <v>1.6908038891088999</v>
      </c>
    </row>
    <row r="41" spans="1:21" ht="12" thickBot="1">
      <c r="A41" s="71"/>
      <c r="B41" s="60" t="s">
        <v>40</v>
      </c>
      <c r="C41" s="61"/>
      <c r="D41" s="50"/>
      <c r="E41" s="47">
        <v>179772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78639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21446.252100000002</v>
      </c>
      <c r="E43" s="52">
        <v>0</v>
      </c>
      <c r="F43" s="53"/>
      <c r="G43" s="52">
        <v>68843.544500000004</v>
      </c>
      <c r="H43" s="54">
        <v>-68.8478385943652</v>
      </c>
      <c r="I43" s="52">
        <v>2074.9661000000001</v>
      </c>
      <c r="J43" s="54">
        <v>9.6751921516394006</v>
      </c>
      <c r="K43" s="52">
        <v>6360.5870000000004</v>
      </c>
      <c r="L43" s="54">
        <v>9.2391916281997997</v>
      </c>
      <c r="M43" s="54">
        <v>-0.67377757744686195</v>
      </c>
      <c r="N43" s="52">
        <v>621761.99219999998</v>
      </c>
      <c r="O43" s="52">
        <v>5088865.4035999998</v>
      </c>
      <c r="P43" s="52">
        <v>36</v>
      </c>
      <c r="Q43" s="52">
        <v>25</v>
      </c>
      <c r="R43" s="54">
        <v>44</v>
      </c>
      <c r="S43" s="52">
        <v>595.72922500000004</v>
      </c>
      <c r="T43" s="52">
        <v>830.91544799999997</v>
      </c>
      <c r="U43" s="55">
        <v>-39.478711657968503</v>
      </c>
    </row>
  </sheetData>
  <mergeCells count="41">
    <mergeCell ref="B36:C36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51833</v>
      </c>
      <c r="D2" s="32">
        <v>490390.81656581198</v>
      </c>
      <c r="E2" s="32">
        <v>388240.28189145302</v>
      </c>
      <c r="F2" s="32">
        <v>102150.53467435901</v>
      </c>
      <c r="G2" s="32">
        <v>388240.28189145302</v>
      </c>
      <c r="H2" s="32">
        <v>0.20830433854719199</v>
      </c>
    </row>
    <row r="3" spans="1:8" ht="14.25">
      <c r="A3" s="32">
        <v>2</v>
      </c>
      <c r="B3" s="33">
        <v>13</v>
      </c>
      <c r="C3" s="32">
        <v>7831.5140000000001</v>
      </c>
      <c r="D3" s="32">
        <v>67800.2559917404</v>
      </c>
      <c r="E3" s="32">
        <v>51906.910000295</v>
      </c>
      <c r="F3" s="32">
        <v>15893.3459914454</v>
      </c>
      <c r="G3" s="32">
        <v>51906.910000295</v>
      </c>
      <c r="H3" s="32">
        <v>0.23441424754180301</v>
      </c>
    </row>
    <row r="4" spans="1:8" ht="14.25">
      <c r="A4" s="32">
        <v>3</v>
      </c>
      <c r="B4" s="33">
        <v>14</v>
      </c>
      <c r="C4" s="32">
        <v>89822</v>
      </c>
      <c r="D4" s="32">
        <v>87746.142096581199</v>
      </c>
      <c r="E4" s="32">
        <v>63202.647945299097</v>
      </c>
      <c r="F4" s="32">
        <v>24543.494151282099</v>
      </c>
      <c r="G4" s="32">
        <v>63202.647945299097</v>
      </c>
      <c r="H4" s="32">
        <v>0.27971023642574899</v>
      </c>
    </row>
    <row r="5" spans="1:8" ht="14.25">
      <c r="A5" s="32">
        <v>4</v>
      </c>
      <c r="B5" s="33">
        <v>15</v>
      </c>
      <c r="C5" s="32">
        <v>3427</v>
      </c>
      <c r="D5" s="32">
        <v>44417.015449572602</v>
      </c>
      <c r="E5" s="32">
        <v>34887.705078632498</v>
      </c>
      <c r="F5" s="32">
        <v>9529.3103709401694</v>
      </c>
      <c r="G5" s="32">
        <v>34887.705078632498</v>
      </c>
      <c r="H5" s="32">
        <v>0.21454188838416999</v>
      </c>
    </row>
    <row r="6" spans="1:8" ht="14.25">
      <c r="A6" s="32">
        <v>5</v>
      </c>
      <c r="B6" s="33">
        <v>16</v>
      </c>
      <c r="C6" s="32">
        <v>1528</v>
      </c>
      <c r="D6" s="32">
        <v>97309.233960683807</v>
      </c>
      <c r="E6" s="32">
        <v>79251.935514529905</v>
      </c>
      <c r="F6" s="32">
        <v>18057.2984461538</v>
      </c>
      <c r="G6" s="32">
        <v>79251.935514529905</v>
      </c>
      <c r="H6" s="32">
        <v>0.185566135002662</v>
      </c>
    </row>
    <row r="7" spans="1:8" ht="14.25">
      <c r="A7" s="32">
        <v>6</v>
      </c>
      <c r="B7" s="33">
        <v>17</v>
      </c>
      <c r="C7" s="32">
        <v>15163</v>
      </c>
      <c r="D7" s="32">
        <v>200981.71180341899</v>
      </c>
      <c r="E7" s="32">
        <v>162902.47774529899</v>
      </c>
      <c r="F7" s="32">
        <v>38079.234058119699</v>
      </c>
      <c r="G7" s="32">
        <v>162902.47774529899</v>
      </c>
      <c r="H7" s="32">
        <v>0.189466164440699</v>
      </c>
    </row>
    <row r="8" spans="1:8" ht="14.25">
      <c r="A8" s="32">
        <v>7</v>
      </c>
      <c r="B8" s="33">
        <v>18</v>
      </c>
      <c r="C8" s="32">
        <v>20429</v>
      </c>
      <c r="D8" s="32">
        <v>100171.765640171</v>
      </c>
      <c r="E8" s="32">
        <v>78608.1225188034</v>
      </c>
      <c r="F8" s="32">
        <v>21563.643121367499</v>
      </c>
      <c r="G8" s="32">
        <v>78608.1225188034</v>
      </c>
      <c r="H8" s="32">
        <v>0.215266677027804</v>
      </c>
    </row>
    <row r="9" spans="1:8" ht="14.25">
      <c r="A9" s="32">
        <v>8</v>
      </c>
      <c r="B9" s="33">
        <v>19</v>
      </c>
      <c r="C9" s="32">
        <v>16520</v>
      </c>
      <c r="D9" s="32">
        <v>92657.237884615402</v>
      </c>
      <c r="E9" s="32">
        <v>88515.305872649595</v>
      </c>
      <c r="F9" s="32">
        <v>4141.9320119658096</v>
      </c>
      <c r="G9" s="32">
        <v>88515.305872649595</v>
      </c>
      <c r="H9" s="32">
        <v>4.4701656411598401E-2</v>
      </c>
    </row>
    <row r="10" spans="1:8" ht="14.25">
      <c r="A10" s="32">
        <v>9</v>
      </c>
      <c r="B10" s="33">
        <v>21</v>
      </c>
      <c r="C10" s="32">
        <v>129400</v>
      </c>
      <c r="D10" s="32">
        <v>572893.18110000005</v>
      </c>
      <c r="E10" s="32">
        <v>552706.09770000004</v>
      </c>
      <c r="F10" s="32">
        <v>20187.0834</v>
      </c>
      <c r="G10" s="32">
        <v>552706.09770000004</v>
      </c>
      <c r="H10" s="32">
        <v>3.5237080953275102E-2</v>
      </c>
    </row>
    <row r="11" spans="1:8" ht="14.25">
      <c r="A11" s="32">
        <v>10</v>
      </c>
      <c r="B11" s="33">
        <v>22</v>
      </c>
      <c r="C11" s="32">
        <v>26473</v>
      </c>
      <c r="D11" s="32">
        <v>389534.23253504297</v>
      </c>
      <c r="E11" s="32">
        <v>346058.75044529903</v>
      </c>
      <c r="F11" s="32">
        <v>43475.4820897436</v>
      </c>
      <c r="G11" s="32">
        <v>346058.75044529903</v>
      </c>
      <c r="H11" s="32">
        <v>0.111608886866785</v>
      </c>
    </row>
    <row r="12" spans="1:8" ht="14.25">
      <c r="A12" s="32">
        <v>11</v>
      </c>
      <c r="B12" s="33">
        <v>23</v>
      </c>
      <c r="C12" s="32">
        <v>170044.49799999999</v>
      </c>
      <c r="D12" s="32">
        <v>1412252.1276</v>
      </c>
      <c r="E12" s="32">
        <v>1220581.7213546999</v>
      </c>
      <c r="F12" s="32">
        <v>191670.406245299</v>
      </c>
      <c r="G12" s="32">
        <v>1220581.7213546999</v>
      </c>
      <c r="H12" s="32">
        <v>0.13571967958088799</v>
      </c>
    </row>
    <row r="13" spans="1:8" ht="14.25">
      <c r="A13" s="32">
        <v>12</v>
      </c>
      <c r="B13" s="33">
        <v>24</v>
      </c>
      <c r="C13" s="32">
        <v>15690.662</v>
      </c>
      <c r="D13" s="32">
        <v>443840.13252734998</v>
      </c>
      <c r="E13" s="32">
        <v>386263.23542820499</v>
      </c>
      <c r="F13" s="32">
        <v>57576.897099145302</v>
      </c>
      <c r="G13" s="32">
        <v>386263.23542820499</v>
      </c>
      <c r="H13" s="32">
        <v>0.12972440498178101</v>
      </c>
    </row>
    <row r="14" spans="1:8" ht="14.25">
      <c r="A14" s="32">
        <v>13</v>
      </c>
      <c r="B14" s="33">
        <v>25</v>
      </c>
      <c r="C14" s="32">
        <v>70469</v>
      </c>
      <c r="D14" s="32">
        <v>965862.40720000002</v>
      </c>
      <c r="E14" s="32">
        <v>909431.29390000005</v>
      </c>
      <c r="F14" s="32">
        <v>56431.113299999997</v>
      </c>
      <c r="G14" s="32">
        <v>909431.29390000005</v>
      </c>
      <c r="H14" s="32">
        <v>5.8425623442154399E-2</v>
      </c>
    </row>
    <row r="15" spans="1:8" ht="14.25">
      <c r="A15" s="32">
        <v>14</v>
      </c>
      <c r="B15" s="33">
        <v>26</v>
      </c>
      <c r="C15" s="32">
        <v>69954</v>
      </c>
      <c r="D15" s="32">
        <v>342282.418721458</v>
      </c>
      <c r="E15" s="32">
        <v>303235.43194109399</v>
      </c>
      <c r="F15" s="32">
        <v>39046.986780364598</v>
      </c>
      <c r="G15" s="32">
        <v>303235.43194109399</v>
      </c>
      <c r="H15" s="32">
        <v>0.114078271756459</v>
      </c>
    </row>
    <row r="16" spans="1:8" ht="14.25">
      <c r="A16" s="32">
        <v>15</v>
      </c>
      <c r="B16" s="33">
        <v>27</v>
      </c>
      <c r="C16" s="32">
        <v>126204.175</v>
      </c>
      <c r="D16" s="32">
        <v>871829.94962820504</v>
      </c>
      <c r="E16" s="32">
        <v>746359.19661538501</v>
      </c>
      <c r="F16" s="32">
        <v>125470.75301282101</v>
      </c>
      <c r="G16" s="32">
        <v>746359.19661538501</v>
      </c>
      <c r="H16" s="32">
        <v>0.14391654366350701</v>
      </c>
    </row>
    <row r="17" spans="1:8" ht="14.25">
      <c r="A17" s="32">
        <v>16</v>
      </c>
      <c r="B17" s="33">
        <v>29</v>
      </c>
      <c r="C17" s="32">
        <v>144379</v>
      </c>
      <c r="D17" s="32">
        <v>1744310.1729649601</v>
      </c>
      <c r="E17" s="32">
        <v>1603670.30435983</v>
      </c>
      <c r="F17" s="32">
        <v>140639.86860512799</v>
      </c>
      <c r="G17" s="32">
        <v>1603670.30435983</v>
      </c>
      <c r="H17" s="32">
        <v>8.0627786723315498E-2</v>
      </c>
    </row>
    <row r="18" spans="1:8" ht="14.25">
      <c r="A18" s="32">
        <v>17</v>
      </c>
      <c r="B18" s="33">
        <v>31</v>
      </c>
      <c r="C18" s="32">
        <v>33153.26</v>
      </c>
      <c r="D18" s="32">
        <v>213696.53106163701</v>
      </c>
      <c r="E18" s="32">
        <v>177371.25704478801</v>
      </c>
      <c r="F18" s="32">
        <v>36325.274016848598</v>
      </c>
      <c r="G18" s="32">
        <v>177371.25704478801</v>
      </c>
      <c r="H18" s="32">
        <v>0.16998532375039499</v>
      </c>
    </row>
    <row r="19" spans="1:8" ht="14.25">
      <c r="A19" s="32">
        <v>18</v>
      </c>
      <c r="B19" s="33">
        <v>32</v>
      </c>
      <c r="C19" s="32">
        <v>14942.861000000001</v>
      </c>
      <c r="D19" s="32">
        <v>188253.93744934601</v>
      </c>
      <c r="E19" s="32">
        <v>174140.017424569</v>
      </c>
      <c r="F19" s="32">
        <v>14113.9200247767</v>
      </c>
      <c r="G19" s="32">
        <v>174140.017424569</v>
      </c>
      <c r="H19" s="32">
        <v>7.4972774625626903E-2</v>
      </c>
    </row>
    <row r="20" spans="1:8" ht="14.25">
      <c r="A20" s="32">
        <v>19</v>
      </c>
      <c r="B20" s="33">
        <v>33</v>
      </c>
      <c r="C20" s="32">
        <v>32505.934000000001</v>
      </c>
      <c r="D20" s="32">
        <v>450206.295122237</v>
      </c>
      <c r="E20" s="32">
        <v>355657.05035865901</v>
      </c>
      <c r="F20" s="32">
        <v>94549.244763578303</v>
      </c>
      <c r="G20" s="32">
        <v>355657.05035865901</v>
      </c>
      <c r="H20" s="32">
        <v>0.21001315571988399</v>
      </c>
    </row>
    <row r="21" spans="1:8" ht="14.25">
      <c r="A21" s="32">
        <v>20</v>
      </c>
      <c r="B21" s="33">
        <v>34</v>
      </c>
      <c r="C21" s="32">
        <v>43894.743000000002</v>
      </c>
      <c r="D21" s="32">
        <v>235940.84339534101</v>
      </c>
      <c r="E21" s="32">
        <v>159958.23131765999</v>
      </c>
      <c r="F21" s="32">
        <v>75982.612077680504</v>
      </c>
      <c r="G21" s="32">
        <v>159958.23131765999</v>
      </c>
      <c r="H21" s="32">
        <v>0.32204094460391802</v>
      </c>
    </row>
    <row r="22" spans="1:8" ht="14.25">
      <c r="A22" s="32">
        <v>21</v>
      </c>
      <c r="B22" s="33">
        <v>35</v>
      </c>
      <c r="C22" s="32">
        <v>40679.008000000002</v>
      </c>
      <c r="D22" s="32">
        <v>772238.25589469005</v>
      </c>
      <c r="E22" s="32">
        <v>722900.141592814</v>
      </c>
      <c r="F22" s="32">
        <v>49338.1143018765</v>
      </c>
      <c r="G22" s="32">
        <v>722900.141592814</v>
      </c>
      <c r="H22" s="32">
        <v>6.3889756723739297E-2</v>
      </c>
    </row>
    <row r="23" spans="1:8" ht="14.25">
      <c r="A23" s="32">
        <v>22</v>
      </c>
      <c r="B23" s="33">
        <v>36</v>
      </c>
      <c r="C23" s="32">
        <v>140571.851</v>
      </c>
      <c r="D23" s="32">
        <v>715172.62531769904</v>
      </c>
      <c r="E23" s="32">
        <v>605725.95155909203</v>
      </c>
      <c r="F23" s="32">
        <v>109446.67375860699</v>
      </c>
      <c r="G23" s="32">
        <v>605725.95155909203</v>
      </c>
      <c r="H23" s="32">
        <v>0.15303532305922399</v>
      </c>
    </row>
    <row r="24" spans="1:8" ht="14.25">
      <c r="A24" s="32">
        <v>23</v>
      </c>
      <c r="B24" s="33">
        <v>37</v>
      </c>
      <c r="C24" s="32">
        <v>100352.077</v>
      </c>
      <c r="D24" s="32">
        <v>1100673.0784123901</v>
      </c>
      <c r="E24" s="32">
        <v>985688.821734795</v>
      </c>
      <c r="F24" s="32">
        <v>114984.25667759401</v>
      </c>
      <c r="G24" s="32">
        <v>985688.821734795</v>
      </c>
      <c r="H24" s="32">
        <v>0.10446722004271</v>
      </c>
    </row>
    <row r="25" spans="1:8" ht="14.25">
      <c r="A25" s="32">
        <v>24</v>
      </c>
      <c r="B25" s="33">
        <v>38</v>
      </c>
      <c r="C25" s="32">
        <v>148845.67300000001</v>
      </c>
      <c r="D25" s="32">
        <v>586802.63953274302</v>
      </c>
      <c r="E25" s="32">
        <v>560184.88651946897</v>
      </c>
      <c r="F25" s="32">
        <v>26617.753013274301</v>
      </c>
      <c r="G25" s="32">
        <v>560184.88651946897</v>
      </c>
      <c r="H25" s="32">
        <v>4.5360656582031401E-2</v>
      </c>
    </row>
    <row r="26" spans="1:8" ht="14.25">
      <c r="A26" s="32">
        <v>25</v>
      </c>
      <c r="B26" s="33">
        <v>39</v>
      </c>
      <c r="C26" s="32">
        <v>131709.04500000001</v>
      </c>
      <c r="D26" s="32">
        <v>134578.04022362901</v>
      </c>
      <c r="E26" s="32">
        <v>96998.851272310101</v>
      </c>
      <c r="F26" s="32">
        <v>37579.188951319004</v>
      </c>
      <c r="G26" s="32">
        <v>96998.851272310101</v>
      </c>
      <c r="H26" s="32">
        <v>0.27923715406223298</v>
      </c>
    </row>
    <row r="27" spans="1:8" ht="14.25">
      <c r="A27" s="32">
        <v>26</v>
      </c>
      <c r="B27" s="33">
        <v>40</v>
      </c>
      <c r="C27" s="32">
        <v>-1</v>
      </c>
      <c r="D27" s="32">
        <v>-5.9223999999999997</v>
      </c>
      <c r="E27" s="32">
        <v>-4.4546000000000001</v>
      </c>
      <c r="F27" s="32">
        <v>-1.4678</v>
      </c>
      <c r="G27" s="32">
        <v>-4.4546000000000001</v>
      </c>
      <c r="H27" s="32">
        <v>0.247838714034851</v>
      </c>
    </row>
    <row r="28" spans="1:8" ht="14.25">
      <c r="A28" s="32">
        <v>27</v>
      </c>
      <c r="B28" s="33">
        <v>42</v>
      </c>
      <c r="C28" s="32">
        <v>5661.3239999999996</v>
      </c>
      <c r="D28" s="32">
        <v>92047.688899999994</v>
      </c>
      <c r="E28" s="32">
        <v>82961.642999999996</v>
      </c>
      <c r="F28" s="32">
        <v>9086.0458999999992</v>
      </c>
      <c r="G28" s="32">
        <v>82961.642999999996</v>
      </c>
      <c r="H28" s="32">
        <v>9.87102012943641E-2</v>
      </c>
    </row>
    <row r="29" spans="1:8" ht="14.25">
      <c r="A29" s="32">
        <v>28</v>
      </c>
      <c r="B29" s="33">
        <v>75</v>
      </c>
      <c r="C29" s="32">
        <v>325</v>
      </c>
      <c r="D29" s="32">
        <v>187912.820512821</v>
      </c>
      <c r="E29" s="32">
        <v>179256.538461538</v>
      </c>
      <c r="F29" s="32">
        <v>8656.2820512820508</v>
      </c>
      <c r="G29" s="32">
        <v>179256.538461538</v>
      </c>
      <c r="H29" s="32">
        <v>4.6065414949649303E-2</v>
      </c>
    </row>
    <row r="30" spans="1:8" ht="14.25">
      <c r="A30" s="32">
        <v>29</v>
      </c>
      <c r="B30" s="33">
        <v>76</v>
      </c>
      <c r="C30" s="32">
        <v>1581</v>
      </c>
      <c r="D30" s="32">
        <v>270553.51984700898</v>
      </c>
      <c r="E30" s="32">
        <v>255496.82144444401</v>
      </c>
      <c r="F30" s="32">
        <v>15056.6984025641</v>
      </c>
      <c r="G30" s="32">
        <v>255496.82144444401</v>
      </c>
      <c r="H30" s="32">
        <v>5.5651460055216803E-2</v>
      </c>
    </row>
    <row r="31" spans="1:8" ht="14.25">
      <c r="A31" s="32">
        <v>30</v>
      </c>
      <c r="B31" s="33">
        <v>99</v>
      </c>
      <c r="C31" s="32">
        <v>36</v>
      </c>
      <c r="D31" s="32">
        <v>21446.2521745708</v>
      </c>
      <c r="E31" s="32">
        <v>19371.285757507001</v>
      </c>
      <c r="F31" s="32">
        <v>2074.9664170637602</v>
      </c>
      <c r="G31" s="32">
        <v>19371.285757507001</v>
      </c>
      <c r="H31" s="32">
        <v>9.6751935964088404E-2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2014-04-25T00:37:21Z</dcterms:modified>
</cp:coreProperties>
</file>