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<sst xmlns="http://schemas.openxmlformats.org/spreadsheetml/2006/main" count="114" uniqueCount="71">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</sst>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34" sqref="C34:D3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13153698.952</v>
      </c>
      <c r="F3" s="25">
        <f>RA!I7</f>
        <v>1557567.4712</v>
      </c>
      <c r="G3" s="16">
        <f>E3-F3</f>
        <v>11596131.480799999</v>
      </c>
      <c r="H3" s="27">
        <f>RA!J7</f>
        <v>11.841288727101199</v>
      </c>
      <c r="I3" s="20">
        <f>SUM(I4:I39)</f>
        <v>13153700.880584693</v>
      </c>
      <c r="J3" s="21">
        <f>SUM(J4:J39)</f>
        <v>11596130.487279391</v>
      </c>
      <c r="K3" s="22">
        <f>E3-I3</f>
        <v>-1.9285846929997206</v>
      </c>
      <c r="L3" s="22">
        <f>G3-J3</f>
        <v>0.99352060817182064</v>
      </c>
    </row>
    <row r="4" spans="1:12">
      <c r="A4" s="59">
        <f>RA!A8</f>
        <v>41757</v>
      </c>
      <c r="B4" s="12">
        <v>12</v>
      </c>
      <c r="C4" s="56" t="s">
        <v>6</v>
      </c>
      <c r="D4" s="56"/>
      <c r="E4" s="15">
        <f>VLOOKUP(C4,RA!B8:D39,3,0)</f>
        <v>528525.06830000004</v>
      </c>
      <c r="F4" s="25">
        <f>VLOOKUP(C4,RA!B8:I43,8,0)</f>
        <v>100923.9697</v>
      </c>
      <c r="G4" s="16">
        <f t="shared" ref="G4:G39" si="0">E4-F4</f>
        <v>427601.09860000003</v>
      </c>
      <c r="H4" s="27">
        <f>RA!J8</f>
        <v>19.095398828407902</v>
      </c>
      <c r="I4" s="20">
        <f>VLOOKUP(B4,RMS!B:D,3,FALSE)</f>
        <v>528525.42674017104</v>
      </c>
      <c r="J4" s="21">
        <f>VLOOKUP(B4,RMS!B:E,4,FALSE)</f>
        <v>427601.10176666698</v>
      </c>
      <c r="K4" s="22">
        <f t="shared" ref="K4:K39" si="1">E4-I4</f>
        <v>-0.35844017099589109</v>
      </c>
      <c r="L4" s="22">
        <f t="shared" ref="L4:L39" si="2">G4-J4</f>
        <v>-3.1666669528931379E-3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68089.547999999995</v>
      </c>
      <c r="F5" s="25">
        <f>VLOOKUP(C5,RA!B9:I44,8,0)</f>
        <v>16123.5491</v>
      </c>
      <c r="G5" s="16">
        <f t="shared" si="0"/>
        <v>51965.998899999991</v>
      </c>
      <c r="H5" s="27">
        <f>RA!J9</f>
        <v>23.679917951577501</v>
      </c>
      <c r="I5" s="20">
        <f>VLOOKUP(B5,RMS!B:D,3,FALSE)</f>
        <v>68089.562032826594</v>
      </c>
      <c r="J5" s="21">
        <f>VLOOKUP(B5,RMS!B:E,4,FALSE)</f>
        <v>51966.001156349703</v>
      </c>
      <c r="K5" s="22">
        <f t="shared" si="1"/>
        <v>-1.4032826598850079E-2</v>
      </c>
      <c r="L5" s="22">
        <f t="shared" si="2"/>
        <v>-2.2563497113878839E-3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101367.3312</v>
      </c>
      <c r="F6" s="25">
        <f>VLOOKUP(C6,RA!B10:I45,8,0)</f>
        <v>27414.4627</v>
      </c>
      <c r="G6" s="16">
        <f t="shared" si="0"/>
        <v>73952.868499999997</v>
      </c>
      <c r="H6" s="27">
        <f>RA!J10</f>
        <v>27.0446724555771</v>
      </c>
      <c r="I6" s="20">
        <f>VLOOKUP(B6,RMS!B:D,3,FALSE)</f>
        <v>101369.134735043</v>
      </c>
      <c r="J6" s="21">
        <f>VLOOKUP(B6,RMS!B:E,4,FALSE)</f>
        <v>73952.8689017094</v>
      </c>
      <c r="K6" s="22">
        <f t="shared" si="1"/>
        <v>-1.8035350430000108</v>
      </c>
      <c r="L6" s="22">
        <f t="shared" si="2"/>
        <v>-4.0170940337702632E-4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70566.096600000004</v>
      </c>
      <c r="F7" s="25">
        <f>VLOOKUP(C7,RA!B11:I46,8,0)</f>
        <v>6980.8194000000003</v>
      </c>
      <c r="G7" s="16">
        <f t="shared" si="0"/>
        <v>63585.277200000004</v>
      </c>
      <c r="H7" s="27">
        <f>RA!J11</f>
        <v>9.8925967799670005</v>
      </c>
      <c r="I7" s="20">
        <f>VLOOKUP(B7,RMS!B:D,3,FALSE)</f>
        <v>70566.109161538494</v>
      </c>
      <c r="J7" s="21">
        <f>VLOOKUP(B7,RMS!B:E,4,FALSE)</f>
        <v>63585.277187179498</v>
      </c>
      <c r="K7" s="22">
        <f t="shared" si="1"/>
        <v>-1.2561538489535451E-2</v>
      </c>
      <c r="L7" s="22">
        <f t="shared" si="2"/>
        <v>1.2820506526622921E-5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112132.5307</v>
      </c>
      <c r="F8" s="25">
        <f>VLOOKUP(C8,RA!B12:I47,8,0)</f>
        <v>20742.7765</v>
      </c>
      <c r="G8" s="16">
        <f t="shared" si="0"/>
        <v>91389.754199999996</v>
      </c>
      <c r="H8" s="27">
        <f>RA!J12</f>
        <v>18.4984467669738</v>
      </c>
      <c r="I8" s="20">
        <f>VLOOKUP(B8,RMS!B:D,3,FALSE)</f>
        <v>112132.532171795</v>
      </c>
      <c r="J8" s="21">
        <f>VLOOKUP(B8,RMS!B:E,4,FALSE)</f>
        <v>91389.754591453006</v>
      </c>
      <c r="K8" s="22">
        <f t="shared" si="1"/>
        <v>-1.4717949961777776E-3</v>
      </c>
      <c r="L8" s="22">
        <f t="shared" si="2"/>
        <v>-3.9145300979726017E-4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219544.33660000001</v>
      </c>
      <c r="F9" s="25">
        <f>VLOOKUP(C9,RA!B13:I48,8,0)</f>
        <v>46540.486599999997</v>
      </c>
      <c r="G9" s="16">
        <f t="shared" si="0"/>
        <v>173003.85</v>
      </c>
      <c r="H9" s="27">
        <f>RA!J13</f>
        <v>21.1986732706272</v>
      </c>
      <c r="I9" s="20">
        <f>VLOOKUP(B9,RMS!B:D,3,FALSE)</f>
        <v>219544.46452307701</v>
      </c>
      <c r="J9" s="21">
        <f>VLOOKUP(B9,RMS!B:E,4,FALSE)</f>
        <v>173003.84977863199</v>
      </c>
      <c r="K9" s="22">
        <f t="shared" si="1"/>
        <v>-0.12792307700146921</v>
      </c>
      <c r="L9" s="22">
        <f t="shared" si="2"/>
        <v>2.2136801271699369E-4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95669.498300000007</v>
      </c>
      <c r="F10" s="25">
        <f>VLOOKUP(C10,RA!B14:I49,8,0)</f>
        <v>20130.272000000001</v>
      </c>
      <c r="G10" s="16">
        <f t="shared" si="0"/>
        <v>75539.226300000009</v>
      </c>
      <c r="H10" s="27">
        <f>RA!J14</f>
        <v>21.041473361630501</v>
      </c>
      <c r="I10" s="20">
        <f>VLOOKUP(B10,RMS!B:D,3,FALSE)</f>
        <v>95669.500498290596</v>
      </c>
      <c r="J10" s="21">
        <f>VLOOKUP(B10,RMS!B:E,4,FALSE)</f>
        <v>75539.224922222202</v>
      </c>
      <c r="K10" s="22">
        <f t="shared" si="1"/>
        <v>-2.19829058914911E-3</v>
      </c>
      <c r="L10" s="22">
        <f t="shared" si="2"/>
        <v>1.3777778076473624E-3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84109.145600000003</v>
      </c>
      <c r="F11" s="25">
        <f>VLOOKUP(C11,RA!B15:I50,8,0)</f>
        <v>14149.329100000001</v>
      </c>
      <c r="G11" s="16">
        <f t="shared" si="0"/>
        <v>69959.816500000001</v>
      </c>
      <c r="H11" s="27">
        <f>RA!J15</f>
        <v>16.8225809441583</v>
      </c>
      <c r="I11" s="20">
        <f>VLOOKUP(B11,RMS!B:D,3,FALSE)</f>
        <v>84109.205071794902</v>
      </c>
      <c r="J11" s="21">
        <f>VLOOKUP(B11,RMS!B:E,4,FALSE)</f>
        <v>69959.8181675214</v>
      </c>
      <c r="K11" s="22">
        <f t="shared" si="1"/>
        <v>-5.9471794898854569E-2</v>
      </c>
      <c r="L11" s="22">
        <f t="shared" si="2"/>
        <v>-1.6675213992130011E-3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639021.31940000004</v>
      </c>
      <c r="F12" s="25">
        <f>VLOOKUP(C12,RA!B16:I51,8,0)</f>
        <v>29822.671900000001</v>
      </c>
      <c r="G12" s="16">
        <f t="shared" si="0"/>
        <v>609198.64750000008</v>
      </c>
      <c r="H12" s="27">
        <f>RA!J16</f>
        <v>4.6669290983908898</v>
      </c>
      <c r="I12" s="20">
        <f>VLOOKUP(B12,RMS!B:D,3,FALSE)</f>
        <v>639021.1679</v>
      </c>
      <c r="J12" s="21">
        <f>VLOOKUP(B12,RMS!B:E,4,FALSE)</f>
        <v>609198.64749999996</v>
      </c>
      <c r="K12" s="22">
        <f t="shared" si="1"/>
        <v>0.15150000003632158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391446.70069999999</v>
      </c>
      <c r="F13" s="25">
        <f>VLOOKUP(C13,RA!B17:I52,8,0)</f>
        <v>45686.414599999996</v>
      </c>
      <c r="G13" s="16">
        <f t="shared" si="0"/>
        <v>345760.28609999997</v>
      </c>
      <c r="H13" s="27">
        <f>RA!J17</f>
        <v>11.6711712011627</v>
      </c>
      <c r="I13" s="20">
        <f>VLOOKUP(B13,RMS!B:D,3,FALSE)</f>
        <v>391446.76335982903</v>
      </c>
      <c r="J13" s="21">
        <f>VLOOKUP(B13,RMS!B:E,4,FALSE)</f>
        <v>345760.28633418801</v>
      </c>
      <c r="K13" s="22">
        <f t="shared" si="1"/>
        <v>-6.2659829040057957E-2</v>
      </c>
      <c r="L13" s="22">
        <f t="shared" si="2"/>
        <v>-2.3418804630637169E-4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1401622.1814999999</v>
      </c>
      <c r="F14" s="25">
        <f>VLOOKUP(C14,RA!B18:I53,8,0)</f>
        <v>193042.00450000001</v>
      </c>
      <c r="G14" s="16">
        <f t="shared" si="0"/>
        <v>1208580.1769999999</v>
      </c>
      <c r="H14" s="27">
        <f>RA!J18</f>
        <v>13.7727560998934</v>
      </c>
      <c r="I14" s="20">
        <f>VLOOKUP(B14,RMS!B:D,3,FALSE)</f>
        <v>1401622.3854811999</v>
      </c>
      <c r="J14" s="21">
        <f>VLOOKUP(B14,RMS!B:E,4,FALSE)</f>
        <v>1208580.2067128201</v>
      </c>
      <c r="K14" s="22">
        <f t="shared" si="1"/>
        <v>-0.2039812000002712</v>
      </c>
      <c r="L14" s="22">
        <f t="shared" si="2"/>
        <v>-2.9712820192798972E-2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445969.32040000003</v>
      </c>
      <c r="F15" s="25">
        <f>VLOOKUP(C15,RA!B19:I54,8,0)</f>
        <v>56245.270299999996</v>
      </c>
      <c r="G15" s="16">
        <f t="shared" si="0"/>
        <v>389724.05010000005</v>
      </c>
      <c r="H15" s="27">
        <f>RA!J19</f>
        <v>12.6119147051533</v>
      </c>
      <c r="I15" s="20">
        <f>VLOOKUP(B15,RMS!B:D,3,FALSE)</f>
        <v>445969.360852991</v>
      </c>
      <c r="J15" s="21">
        <f>VLOOKUP(B15,RMS!B:E,4,FALSE)</f>
        <v>389724.04987093998</v>
      </c>
      <c r="K15" s="22">
        <f t="shared" si="1"/>
        <v>-4.0452990971971303E-2</v>
      </c>
      <c r="L15" s="22">
        <f t="shared" si="2"/>
        <v>2.2906006779521704E-4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779307.28099999996</v>
      </c>
      <c r="F16" s="25">
        <f>VLOOKUP(C16,RA!B20:I55,8,0)</f>
        <v>60042.892899999999</v>
      </c>
      <c r="G16" s="16">
        <f t="shared" si="0"/>
        <v>719264.38809999998</v>
      </c>
      <c r="H16" s="27">
        <f>RA!J20</f>
        <v>7.7046492909643396</v>
      </c>
      <c r="I16" s="20">
        <f>VLOOKUP(B16,RMS!B:D,3,FALSE)</f>
        <v>779307.27749999997</v>
      </c>
      <c r="J16" s="21">
        <f>VLOOKUP(B16,RMS!B:E,4,FALSE)</f>
        <v>719264.38809999998</v>
      </c>
      <c r="K16" s="22">
        <f t="shared" si="1"/>
        <v>3.4999999916180968E-3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306453.56060000003</v>
      </c>
      <c r="F17" s="25">
        <f>VLOOKUP(C17,RA!B21:I56,8,0)</f>
        <v>34521.462599999999</v>
      </c>
      <c r="G17" s="16">
        <f t="shared" si="0"/>
        <v>271932.098</v>
      </c>
      <c r="H17" s="27">
        <f>RA!J21</f>
        <v>11.2648267268982</v>
      </c>
      <c r="I17" s="20">
        <f>VLOOKUP(B17,RMS!B:D,3,FALSE)</f>
        <v>306453.53150096798</v>
      </c>
      <c r="J17" s="21">
        <f>VLOOKUP(B17,RMS!B:E,4,FALSE)</f>
        <v>271932.09800072602</v>
      </c>
      <c r="K17" s="22">
        <f t="shared" si="1"/>
        <v>2.9099032049998641E-2</v>
      </c>
      <c r="L17" s="22">
        <f t="shared" si="2"/>
        <v>-7.2602415457367897E-7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921143.56050000002</v>
      </c>
      <c r="F18" s="25">
        <f>VLOOKUP(C18,RA!B22:I57,8,0)</f>
        <v>130408.96580000001</v>
      </c>
      <c r="G18" s="16">
        <f t="shared" si="0"/>
        <v>790734.59470000002</v>
      </c>
      <c r="H18" s="27">
        <f>RA!J22</f>
        <v>14.1572900677082</v>
      </c>
      <c r="I18" s="20">
        <f>VLOOKUP(B18,RMS!B:D,3,FALSE)</f>
        <v>921143.44516666699</v>
      </c>
      <c r="J18" s="21">
        <f>VLOOKUP(B18,RMS!B:E,4,FALSE)</f>
        <v>790734.59609999997</v>
      </c>
      <c r="K18" s="22">
        <f t="shared" si="1"/>
        <v>0.11533333302941173</v>
      </c>
      <c r="L18" s="22">
        <f t="shared" si="2"/>
        <v>-1.39999995008111E-3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2020065.5966</v>
      </c>
      <c r="F19" s="25">
        <f>VLOOKUP(C19,RA!B23:I58,8,0)</f>
        <v>126553.9103</v>
      </c>
      <c r="G19" s="16">
        <f t="shared" si="0"/>
        <v>1893511.6862999999</v>
      </c>
      <c r="H19" s="27">
        <f>RA!J23</f>
        <v>6.2648416226188202</v>
      </c>
      <c r="I19" s="20">
        <f>VLOOKUP(B19,RMS!B:D,3,FALSE)</f>
        <v>2020066.27757009</v>
      </c>
      <c r="J19" s="21">
        <f>VLOOKUP(B19,RMS!B:E,4,FALSE)</f>
        <v>1893511.7131341901</v>
      </c>
      <c r="K19" s="22">
        <f t="shared" si="1"/>
        <v>-0.68097008997574449</v>
      </c>
      <c r="L19" s="22">
        <f t="shared" si="2"/>
        <v>-2.6834190124645829E-2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203453.75599999999</v>
      </c>
      <c r="F20" s="25">
        <f>VLOOKUP(C20,RA!B24:I59,8,0)</f>
        <v>35311.031499999997</v>
      </c>
      <c r="G20" s="16">
        <f t="shared" si="0"/>
        <v>168142.72450000001</v>
      </c>
      <c r="H20" s="27">
        <f>RA!J24</f>
        <v>17.355802219743701</v>
      </c>
      <c r="I20" s="20">
        <f>VLOOKUP(B20,RMS!B:D,3,FALSE)</f>
        <v>203453.763787353</v>
      </c>
      <c r="J20" s="21">
        <f>VLOOKUP(B20,RMS!B:E,4,FALSE)</f>
        <v>168142.73075108</v>
      </c>
      <c r="K20" s="22">
        <f t="shared" si="1"/>
        <v>-7.787353009916842E-3</v>
      </c>
      <c r="L20" s="22">
        <f t="shared" si="2"/>
        <v>-6.2510799907613546E-3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158972.8847</v>
      </c>
      <c r="F21" s="25">
        <f>VLOOKUP(C21,RA!B25:I60,8,0)</f>
        <v>16820.680100000001</v>
      </c>
      <c r="G21" s="16">
        <f t="shared" si="0"/>
        <v>142152.2046</v>
      </c>
      <c r="H21" s="27">
        <f>RA!J25</f>
        <v>10.580848508689099</v>
      </c>
      <c r="I21" s="20">
        <f>VLOOKUP(B21,RMS!B:D,3,FALSE)</f>
        <v>158972.883991824</v>
      </c>
      <c r="J21" s="21">
        <f>VLOOKUP(B21,RMS!B:E,4,FALSE)</f>
        <v>142152.20123318199</v>
      </c>
      <c r="K21" s="22">
        <f t="shared" si="1"/>
        <v>7.0817599771544337E-4</v>
      </c>
      <c r="L21" s="22">
        <f t="shared" si="2"/>
        <v>3.3668180112726986E-3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450206.01799999998</v>
      </c>
      <c r="F22" s="25">
        <f>VLOOKUP(C22,RA!B26:I61,8,0)</f>
        <v>96883.978799999997</v>
      </c>
      <c r="G22" s="16">
        <f t="shared" si="0"/>
        <v>353322.0392</v>
      </c>
      <c r="H22" s="27">
        <f>RA!J26</f>
        <v>21.5199208643186</v>
      </c>
      <c r="I22" s="20">
        <f>VLOOKUP(B22,RMS!B:D,3,FALSE)</f>
        <v>450206.04527101602</v>
      </c>
      <c r="J22" s="21">
        <f>VLOOKUP(B22,RMS!B:E,4,FALSE)</f>
        <v>353322.02288131299</v>
      </c>
      <c r="K22" s="22">
        <f t="shared" si="1"/>
        <v>-2.7271016035228968E-2</v>
      </c>
      <c r="L22" s="22">
        <f t="shared" si="2"/>
        <v>1.6318687004968524E-2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227575.0141</v>
      </c>
      <c r="F23" s="25">
        <f>VLOOKUP(C23,RA!B27:I62,8,0)</f>
        <v>72594.765700000004</v>
      </c>
      <c r="G23" s="16">
        <f t="shared" si="0"/>
        <v>154980.24839999998</v>
      </c>
      <c r="H23" s="27">
        <f>RA!J27</f>
        <v>31.899268901330601</v>
      </c>
      <c r="I23" s="20">
        <f>VLOOKUP(B23,RMS!B:D,3,FALSE)</f>
        <v>227575.020818894</v>
      </c>
      <c r="J23" s="21">
        <f>VLOOKUP(B23,RMS!B:E,4,FALSE)</f>
        <v>154980.244784788</v>
      </c>
      <c r="K23" s="22">
        <f t="shared" si="1"/>
        <v>-6.718894001096487E-3</v>
      </c>
      <c r="L23" s="22">
        <f t="shared" si="2"/>
        <v>3.6152119864709675E-3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740353.11439999996</v>
      </c>
      <c r="F24" s="25">
        <f>VLOOKUP(C24,RA!B28:I63,8,0)</f>
        <v>58072.983800000002</v>
      </c>
      <c r="G24" s="16">
        <f t="shared" si="0"/>
        <v>682280.13059999992</v>
      </c>
      <c r="H24" s="27">
        <f>RA!J28</f>
        <v>7.8439575211436399</v>
      </c>
      <c r="I24" s="20">
        <f>VLOOKUP(B24,RMS!B:D,3,FALSE)</f>
        <v>740353.11474424799</v>
      </c>
      <c r="J24" s="21">
        <f>VLOOKUP(B24,RMS!B:E,4,FALSE)</f>
        <v>682280.13507610594</v>
      </c>
      <c r="K24" s="22">
        <f t="shared" si="1"/>
        <v>-3.4424802288413048E-4</v>
      </c>
      <c r="L24" s="22">
        <f t="shared" si="2"/>
        <v>-4.4761060271412134E-3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678673.20570000005</v>
      </c>
      <c r="F25" s="25">
        <f>VLOOKUP(C25,RA!B29:I64,8,0)</f>
        <v>102473.7837</v>
      </c>
      <c r="G25" s="16">
        <f t="shared" si="0"/>
        <v>576199.42200000002</v>
      </c>
      <c r="H25" s="27">
        <f>RA!J29</f>
        <v>15.099135023948101</v>
      </c>
      <c r="I25" s="20">
        <f>VLOOKUP(B25,RMS!B:D,3,FALSE)</f>
        <v>678673.20408584096</v>
      </c>
      <c r="J25" s="21">
        <f>VLOOKUP(B25,RMS!B:E,4,FALSE)</f>
        <v>576199.41844739101</v>
      </c>
      <c r="K25" s="22">
        <f t="shared" si="1"/>
        <v>1.614159089513123E-3</v>
      </c>
      <c r="L25" s="22">
        <f t="shared" si="2"/>
        <v>3.5526090068742633E-3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1041262.9242</v>
      </c>
      <c r="F26" s="25">
        <f>VLOOKUP(C26,RA!B30:I65,8,0)</f>
        <v>135092.48910000001</v>
      </c>
      <c r="G26" s="16">
        <f t="shared" si="0"/>
        <v>906170.4351</v>
      </c>
      <c r="H26" s="27">
        <f>RA!J30</f>
        <v>12.973907546337699</v>
      </c>
      <c r="I26" s="20">
        <f>VLOOKUP(B26,RMS!B:D,3,FALSE)</f>
        <v>1041262.89943097</v>
      </c>
      <c r="J26" s="21">
        <f>VLOOKUP(B26,RMS!B:E,4,FALSE)</f>
        <v>906170.43457118003</v>
      </c>
      <c r="K26" s="22">
        <f t="shared" si="1"/>
        <v>2.4769030045717955E-2</v>
      </c>
      <c r="L26" s="22">
        <f t="shared" si="2"/>
        <v>5.2881997544318438E-4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646963.04280000005</v>
      </c>
      <c r="F27" s="25">
        <f>VLOOKUP(C27,RA!B31:I66,8,0)</f>
        <v>33561.802000000003</v>
      </c>
      <c r="G27" s="16">
        <f t="shared" si="0"/>
        <v>613401.24080000003</v>
      </c>
      <c r="H27" s="27">
        <f>RA!J31</f>
        <v>5.1875918375101397</v>
      </c>
      <c r="I27" s="20">
        <f>VLOOKUP(B27,RMS!B:D,3,FALSE)</f>
        <v>646963.03658761096</v>
      </c>
      <c r="J27" s="21">
        <f>VLOOKUP(B27,RMS!B:E,4,FALSE)</f>
        <v>613401.21410884999</v>
      </c>
      <c r="K27" s="22">
        <f t="shared" si="1"/>
        <v>6.2123890966176987E-3</v>
      </c>
      <c r="L27" s="22">
        <f t="shared" si="2"/>
        <v>2.6691150036640465E-2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130082.6134</v>
      </c>
      <c r="F28" s="25">
        <f>VLOOKUP(C28,RA!B32:I67,8,0)</f>
        <v>36598.024599999997</v>
      </c>
      <c r="G28" s="16">
        <f t="shared" si="0"/>
        <v>93484.588799999998</v>
      </c>
      <c r="H28" s="27">
        <f>RA!J32</f>
        <v>28.134447520255598</v>
      </c>
      <c r="I28" s="20">
        <f>VLOOKUP(B28,RMS!B:D,3,FALSE)</f>
        <v>130082.46983678199</v>
      </c>
      <c r="J28" s="21">
        <f>VLOOKUP(B28,RMS!B:E,4,FALSE)</f>
        <v>93484.572811913997</v>
      </c>
      <c r="K28" s="22">
        <f t="shared" si="1"/>
        <v>0.14356321800732985</v>
      </c>
      <c r="L28" s="22">
        <f t="shared" si="2"/>
        <v>1.59880860010162E-2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20.512799999999999</v>
      </c>
      <c r="F29" s="25">
        <f>VLOOKUP(C29,RA!B33:I68,8,0)</f>
        <v>2.9954000000000001</v>
      </c>
      <c r="G29" s="16">
        <f t="shared" si="0"/>
        <v>17.517399999999999</v>
      </c>
      <c r="H29" s="27">
        <f>RA!J33</f>
        <v>14.6025896025896</v>
      </c>
      <c r="I29" s="20">
        <f>VLOOKUP(B29,RMS!B:D,3,FALSE)</f>
        <v>20.512799999999999</v>
      </c>
      <c r="J29" s="21">
        <f>VLOOKUP(B29,RMS!B:E,4,FALSE)</f>
        <v>17.517399999999999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1</v>
      </c>
      <c r="F30" s="25">
        <f>VLOOKUP(C30,RA!B34:I69,8,0)</f>
        <v>0</v>
      </c>
      <c r="G30" s="16">
        <f t="shared" si="0"/>
        <v>1</v>
      </c>
      <c r="H30" s="27">
        <f>RA!J34</f>
        <v>0</v>
      </c>
      <c r="I30" s="20">
        <v>0</v>
      </c>
      <c r="J30" s="21">
        <v>0</v>
      </c>
      <c r="K30" s="22">
        <f t="shared" si="1"/>
        <v>1</v>
      </c>
      <c r="L30" s="22">
        <f t="shared" si="2"/>
        <v>1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90558.818700000003</v>
      </c>
      <c r="F31" s="25">
        <f>VLOOKUP(C31,RA!B35:I70,8,0)</f>
        <v>9644.8328000000001</v>
      </c>
      <c r="G31" s="16">
        <f t="shared" si="0"/>
        <v>80913.9859</v>
      </c>
      <c r="H31" s="27">
        <f>RA!J35</f>
        <v>10.6503518248742</v>
      </c>
      <c r="I31" s="20">
        <f>VLOOKUP(B31,RMS!B:D,3,FALSE)</f>
        <v>90558.818400000004</v>
      </c>
      <c r="J31" s="21">
        <f>VLOOKUP(B31,RMS!B:E,4,FALSE)</f>
        <v>80913.986099999995</v>
      </c>
      <c r="K31" s="22">
        <f t="shared" si="1"/>
        <v>2.9999999969732016E-4</v>
      </c>
      <c r="L31" s="22">
        <f t="shared" si="2"/>
        <v>-1.9999999494757503E-4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246778.97450000001</v>
      </c>
      <c r="F35" s="25">
        <f>VLOOKUP(C35,RA!B8:I74,8,0)</f>
        <v>10267.526900000001</v>
      </c>
      <c r="G35" s="16">
        <f t="shared" si="0"/>
        <v>236511.44760000001</v>
      </c>
      <c r="H35" s="27">
        <f>RA!J39</f>
        <v>4.1606165682481997</v>
      </c>
      <c r="I35" s="20">
        <f>VLOOKUP(B35,RMS!B:D,3,FALSE)</f>
        <v>246778.974358974</v>
      </c>
      <c r="J35" s="21">
        <f>VLOOKUP(B35,RMS!B:E,4,FALSE)</f>
        <v>236511.449145299</v>
      </c>
      <c r="K35" s="22">
        <f t="shared" si="1"/>
        <v>1.410260156262666E-4</v>
      </c>
      <c r="L35" s="22">
        <f t="shared" si="2"/>
        <v>-1.5452989900950342E-3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333794.88099999999</v>
      </c>
      <c r="F36" s="25">
        <f>VLOOKUP(C36,RA!B8:I75,8,0)</f>
        <v>18589.4836</v>
      </c>
      <c r="G36" s="16">
        <f t="shared" si="0"/>
        <v>315205.39740000002</v>
      </c>
      <c r="H36" s="27">
        <f>RA!J40</f>
        <v>5.5691338178430598</v>
      </c>
      <c r="I36" s="20">
        <f>VLOOKUP(B36,RMS!B:D,3,FALSE)</f>
        <v>333794.87640427402</v>
      </c>
      <c r="J36" s="21">
        <f>VLOOKUP(B36,RMS!B:E,4,FALSE)</f>
        <v>315205.39765897399</v>
      </c>
      <c r="K36" s="22">
        <f t="shared" si="1"/>
        <v>4.5957259717397392E-3</v>
      </c>
      <c r="L36" s="22">
        <f t="shared" si="2"/>
        <v>-2.5897397426888347E-4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19969.115699999998</v>
      </c>
      <c r="F39" s="25">
        <f>VLOOKUP(C39,RA!B8:I78,8,0)</f>
        <v>2323.8352</v>
      </c>
      <c r="G39" s="16">
        <f t="shared" si="0"/>
        <v>17645.280499999997</v>
      </c>
      <c r="H39" s="27">
        <f>RA!J43</f>
        <v>11.6371462558054</v>
      </c>
      <c r="I39" s="20">
        <f>VLOOKUP(B39,RMS!B:D,3,FALSE)</f>
        <v>19969.115800620199</v>
      </c>
      <c r="J39" s="21">
        <f>VLOOKUP(B39,RMS!B:E,4,FALSE)</f>
        <v>17645.2800847137</v>
      </c>
      <c r="K39" s="22">
        <f t="shared" si="1"/>
        <v>-1.0062020010082051E-4</v>
      </c>
      <c r="L39" s="22">
        <f t="shared" si="2"/>
        <v>4.1528629662934691E-4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13153698.952</v>
      </c>
      <c r="E7" s="44">
        <v>22195625</v>
      </c>
      <c r="F7" s="45">
        <v>59.262575178666999</v>
      </c>
      <c r="G7" s="44">
        <v>15865627.121400001</v>
      </c>
      <c r="H7" s="45">
        <v>-17.0931041593816</v>
      </c>
      <c r="I7" s="44">
        <v>1557567.4712</v>
      </c>
      <c r="J7" s="45">
        <v>11.841288727101199</v>
      </c>
      <c r="K7" s="44">
        <v>1472385.2263</v>
      </c>
      <c r="L7" s="45">
        <v>9.2803468468889392</v>
      </c>
      <c r="M7" s="45">
        <v>5.7853232549783001E-2</v>
      </c>
      <c r="N7" s="44">
        <v>449255543.25629997</v>
      </c>
      <c r="O7" s="44">
        <v>2594258674.9243002</v>
      </c>
      <c r="P7" s="44">
        <v>811303</v>
      </c>
      <c r="Q7" s="44">
        <v>1146574</v>
      </c>
      <c r="R7" s="45">
        <v>-29.241113089953199</v>
      </c>
      <c r="S7" s="44">
        <v>16.213053510217499</v>
      </c>
      <c r="T7" s="44">
        <v>16.8385177208798</v>
      </c>
      <c r="U7" s="46">
        <v>-3.85778169589139</v>
      </c>
    </row>
    <row r="8" spans="1:23" ht="12" thickBot="1">
      <c r="A8" s="70">
        <v>41757</v>
      </c>
      <c r="B8" s="60" t="s">
        <v>6</v>
      </c>
      <c r="C8" s="61"/>
      <c r="D8" s="47">
        <v>528525.06830000004</v>
      </c>
      <c r="E8" s="47">
        <v>571821</v>
      </c>
      <c r="F8" s="48">
        <v>92.428411740737005</v>
      </c>
      <c r="G8" s="47">
        <v>428859.96610000002</v>
      </c>
      <c r="H8" s="48">
        <v>23.239544391690899</v>
      </c>
      <c r="I8" s="47">
        <v>100923.9697</v>
      </c>
      <c r="J8" s="48">
        <v>19.095398828407902</v>
      </c>
      <c r="K8" s="47">
        <v>74094.405100000004</v>
      </c>
      <c r="L8" s="48">
        <v>17.277062667752698</v>
      </c>
      <c r="M8" s="48">
        <v>0.36209973700159998</v>
      </c>
      <c r="N8" s="47">
        <v>15487558.1927</v>
      </c>
      <c r="O8" s="47">
        <v>104471188.0212</v>
      </c>
      <c r="P8" s="47">
        <v>20581</v>
      </c>
      <c r="Q8" s="47">
        <v>28733</v>
      </c>
      <c r="R8" s="48">
        <v>-28.371558834789301</v>
      </c>
      <c r="S8" s="47">
        <v>25.6802423740343</v>
      </c>
      <c r="T8" s="47">
        <v>22.464347081752699</v>
      </c>
      <c r="U8" s="49">
        <v>12.522838552074001</v>
      </c>
    </row>
    <row r="9" spans="1:23" ht="12" thickBot="1">
      <c r="A9" s="71"/>
      <c r="B9" s="60" t="s">
        <v>7</v>
      </c>
      <c r="C9" s="61"/>
      <c r="D9" s="47">
        <v>68089.547999999995</v>
      </c>
      <c r="E9" s="47">
        <v>100290</v>
      </c>
      <c r="F9" s="48">
        <v>67.892659288064607</v>
      </c>
      <c r="G9" s="47">
        <v>75715.918399999995</v>
      </c>
      <c r="H9" s="48">
        <v>-10.0723474814247</v>
      </c>
      <c r="I9" s="47">
        <v>16123.5491</v>
      </c>
      <c r="J9" s="48">
        <v>23.679917951577501</v>
      </c>
      <c r="K9" s="47">
        <v>15639.2088</v>
      </c>
      <c r="L9" s="48">
        <v>20.655113390264301</v>
      </c>
      <c r="M9" s="48">
        <v>3.0969616570373001E-2</v>
      </c>
      <c r="N9" s="47">
        <v>2697530.7982999999</v>
      </c>
      <c r="O9" s="47">
        <v>17558923.470699999</v>
      </c>
      <c r="P9" s="47">
        <v>3885</v>
      </c>
      <c r="Q9" s="47">
        <v>7493</v>
      </c>
      <c r="R9" s="48">
        <v>-48.151608167623102</v>
      </c>
      <c r="S9" s="47">
        <v>17.526267181467201</v>
      </c>
      <c r="T9" s="47">
        <v>17.603469131189101</v>
      </c>
      <c r="U9" s="49">
        <v>-0.44049282669592299</v>
      </c>
    </row>
    <row r="10" spans="1:23" ht="12" thickBot="1">
      <c r="A10" s="71"/>
      <c r="B10" s="60" t="s">
        <v>8</v>
      </c>
      <c r="C10" s="61"/>
      <c r="D10" s="47">
        <v>101367.3312</v>
      </c>
      <c r="E10" s="47">
        <v>295174</v>
      </c>
      <c r="F10" s="48">
        <v>34.341551491662599</v>
      </c>
      <c r="G10" s="47">
        <v>225113.8211</v>
      </c>
      <c r="H10" s="48">
        <v>-54.970631876498302</v>
      </c>
      <c r="I10" s="47">
        <v>27414.4627</v>
      </c>
      <c r="J10" s="48">
        <v>27.0446724555771</v>
      </c>
      <c r="K10" s="47">
        <v>14310.1667</v>
      </c>
      <c r="L10" s="48">
        <v>6.3568583350744801</v>
      </c>
      <c r="M10" s="48">
        <v>0.91573328771914297</v>
      </c>
      <c r="N10" s="47">
        <v>3796907.8746000002</v>
      </c>
      <c r="O10" s="47">
        <v>24765062.2399</v>
      </c>
      <c r="P10" s="47">
        <v>73040</v>
      </c>
      <c r="Q10" s="47">
        <v>105426</v>
      </c>
      <c r="R10" s="48">
        <v>-30.719177432511898</v>
      </c>
      <c r="S10" s="47">
        <v>1.3878331215772199</v>
      </c>
      <c r="T10" s="47">
        <v>1.7685807324568901</v>
      </c>
      <c r="U10" s="49">
        <v>-27.4346825248677</v>
      </c>
    </row>
    <row r="11" spans="1:23" ht="12" thickBot="1">
      <c r="A11" s="71"/>
      <c r="B11" s="60" t="s">
        <v>9</v>
      </c>
      <c r="C11" s="61"/>
      <c r="D11" s="47">
        <v>70566.096600000004</v>
      </c>
      <c r="E11" s="47">
        <v>47973</v>
      </c>
      <c r="F11" s="48">
        <v>147.09544243637001</v>
      </c>
      <c r="G11" s="47">
        <v>37198.808199999999</v>
      </c>
      <c r="H11" s="48">
        <v>89.699885600098398</v>
      </c>
      <c r="I11" s="47">
        <v>6980.8194000000003</v>
      </c>
      <c r="J11" s="48">
        <v>9.8925967799670005</v>
      </c>
      <c r="K11" s="47">
        <v>7591.8784999999998</v>
      </c>
      <c r="L11" s="48">
        <v>20.408929391452901</v>
      </c>
      <c r="M11" s="48">
        <v>-8.0488524678048998E-2</v>
      </c>
      <c r="N11" s="47">
        <v>1467279.9587999999</v>
      </c>
      <c r="O11" s="47">
        <v>10706173.4068</v>
      </c>
      <c r="P11" s="47">
        <v>2288</v>
      </c>
      <c r="Q11" s="47">
        <v>3283</v>
      </c>
      <c r="R11" s="48">
        <v>-30.307645446238201</v>
      </c>
      <c r="S11" s="47">
        <v>30.841825437062901</v>
      </c>
      <c r="T11" s="47">
        <v>17.032111056960101</v>
      </c>
      <c r="U11" s="49">
        <v>44.775930686345099</v>
      </c>
    </row>
    <row r="12" spans="1:23" ht="12" thickBot="1">
      <c r="A12" s="71"/>
      <c r="B12" s="60" t="s">
        <v>10</v>
      </c>
      <c r="C12" s="61"/>
      <c r="D12" s="47">
        <v>112132.5307</v>
      </c>
      <c r="E12" s="47">
        <v>280417</v>
      </c>
      <c r="F12" s="48">
        <v>39.987779164601299</v>
      </c>
      <c r="G12" s="47">
        <v>211793.7794</v>
      </c>
      <c r="H12" s="48">
        <v>-47.055795964515497</v>
      </c>
      <c r="I12" s="47">
        <v>20742.7765</v>
      </c>
      <c r="J12" s="48">
        <v>18.4984467669738</v>
      </c>
      <c r="K12" s="47">
        <v>21789.7654</v>
      </c>
      <c r="L12" s="48">
        <v>10.288198955478901</v>
      </c>
      <c r="M12" s="48">
        <v>-4.8049571933436001E-2</v>
      </c>
      <c r="N12" s="47">
        <v>3869720.8588999999</v>
      </c>
      <c r="O12" s="47">
        <v>28968008.629999999</v>
      </c>
      <c r="P12" s="47">
        <v>1167</v>
      </c>
      <c r="Q12" s="47">
        <v>1671</v>
      </c>
      <c r="R12" s="48">
        <v>-30.161579892280098</v>
      </c>
      <c r="S12" s="47">
        <v>96.086144558697498</v>
      </c>
      <c r="T12" s="47">
        <v>92.486240155595496</v>
      </c>
      <c r="U12" s="49">
        <v>3.74653850420956</v>
      </c>
    </row>
    <row r="13" spans="1:23" ht="12" thickBot="1">
      <c r="A13" s="71"/>
      <c r="B13" s="60" t="s">
        <v>11</v>
      </c>
      <c r="C13" s="61"/>
      <c r="D13" s="47">
        <v>219544.33660000001</v>
      </c>
      <c r="E13" s="47">
        <v>313093</v>
      </c>
      <c r="F13" s="48">
        <v>70.121125863561304</v>
      </c>
      <c r="G13" s="47">
        <v>252756.17610000001</v>
      </c>
      <c r="H13" s="48">
        <v>-13.1398725888542</v>
      </c>
      <c r="I13" s="47">
        <v>46540.486599999997</v>
      </c>
      <c r="J13" s="48">
        <v>21.1986732706272</v>
      </c>
      <c r="K13" s="47">
        <v>59851.339200000002</v>
      </c>
      <c r="L13" s="48">
        <v>23.679476451772398</v>
      </c>
      <c r="M13" s="48">
        <v>-0.22239857583671199</v>
      </c>
      <c r="N13" s="47">
        <v>7332958.5647999998</v>
      </c>
      <c r="O13" s="47">
        <v>51069265.419699997</v>
      </c>
      <c r="P13" s="47">
        <v>9613</v>
      </c>
      <c r="Q13" s="47">
        <v>14706</v>
      </c>
      <c r="R13" s="48">
        <v>-34.632122943016498</v>
      </c>
      <c r="S13" s="47">
        <v>22.838274898574898</v>
      </c>
      <c r="T13" s="47">
        <v>22.0505692574459</v>
      </c>
      <c r="U13" s="49">
        <v>3.44905928590107</v>
      </c>
    </row>
    <row r="14" spans="1:23" ht="12" thickBot="1">
      <c r="A14" s="71"/>
      <c r="B14" s="60" t="s">
        <v>12</v>
      </c>
      <c r="C14" s="61"/>
      <c r="D14" s="47">
        <v>95669.498300000007</v>
      </c>
      <c r="E14" s="47">
        <v>158991</v>
      </c>
      <c r="F14" s="48">
        <v>60.172901799472903</v>
      </c>
      <c r="G14" s="47">
        <v>137357.64360000001</v>
      </c>
      <c r="H14" s="48">
        <v>-30.350073142926298</v>
      </c>
      <c r="I14" s="47">
        <v>20130.272000000001</v>
      </c>
      <c r="J14" s="48">
        <v>21.041473361630501</v>
      </c>
      <c r="K14" s="47">
        <v>26697.798999999999</v>
      </c>
      <c r="L14" s="48">
        <v>19.436704285454098</v>
      </c>
      <c r="M14" s="48">
        <v>-0.245995072477697</v>
      </c>
      <c r="N14" s="47">
        <v>3668018.5145</v>
      </c>
      <c r="O14" s="47">
        <v>22304431.620700002</v>
      </c>
      <c r="P14" s="47">
        <v>1670</v>
      </c>
      <c r="Q14" s="47">
        <v>2430</v>
      </c>
      <c r="R14" s="48">
        <v>-31.275720164609101</v>
      </c>
      <c r="S14" s="47">
        <v>57.287124730538899</v>
      </c>
      <c r="T14" s="47">
        <v>52.025251893004103</v>
      </c>
      <c r="U14" s="49">
        <v>9.1850880320578892</v>
      </c>
    </row>
    <row r="15" spans="1:23" ht="12" thickBot="1">
      <c r="A15" s="71"/>
      <c r="B15" s="60" t="s">
        <v>13</v>
      </c>
      <c r="C15" s="61"/>
      <c r="D15" s="47">
        <v>84109.145600000003</v>
      </c>
      <c r="E15" s="47">
        <v>137871</v>
      </c>
      <c r="F15" s="48">
        <v>61.005683283649198</v>
      </c>
      <c r="G15" s="47">
        <v>114955.1523</v>
      </c>
      <c r="H15" s="48">
        <v>-26.833078885843001</v>
      </c>
      <c r="I15" s="47">
        <v>14149.329100000001</v>
      </c>
      <c r="J15" s="48">
        <v>16.8225809441583</v>
      </c>
      <c r="K15" s="47">
        <v>27839.515899999999</v>
      </c>
      <c r="L15" s="48">
        <v>24.217719121755302</v>
      </c>
      <c r="M15" s="48">
        <v>-0.49175376645108998</v>
      </c>
      <c r="N15" s="47">
        <v>3433197.7667</v>
      </c>
      <c r="O15" s="47">
        <v>17075498.964699998</v>
      </c>
      <c r="P15" s="47">
        <v>3300</v>
      </c>
      <c r="Q15" s="47">
        <v>4587</v>
      </c>
      <c r="R15" s="48">
        <v>-28.0575539568345</v>
      </c>
      <c r="S15" s="47">
        <v>25.4876198787879</v>
      </c>
      <c r="T15" s="47">
        <v>26.370680357532201</v>
      </c>
      <c r="U15" s="49">
        <v>-3.4646643466274001</v>
      </c>
    </row>
    <row r="16" spans="1:23" ht="12" thickBot="1">
      <c r="A16" s="71"/>
      <c r="B16" s="60" t="s">
        <v>14</v>
      </c>
      <c r="C16" s="61"/>
      <c r="D16" s="47">
        <v>639021.31940000004</v>
      </c>
      <c r="E16" s="47">
        <v>972441</v>
      </c>
      <c r="F16" s="48">
        <v>65.713119808811001</v>
      </c>
      <c r="G16" s="47">
        <v>747635.05570000003</v>
      </c>
      <c r="H16" s="48">
        <v>-14.5276409221216</v>
      </c>
      <c r="I16" s="47">
        <v>29822.671900000001</v>
      </c>
      <c r="J16" s="48">
        <v>4.6669290983908898</v>
      </c>
      <c r="K16" s="47">
        <v>41432.048199999997</v>
      </c>
      <c r="L16" s="48">
        <v>5.5417476593854698</v>
      </c>
      <c r="M16" s="48">
        <v>-0.28020280928327401</v>
      </c>
      <c r="N16" s="47">
        <v>23707461.106199998</v>
      </c>
      <c r="O16" s="47">
        <v>128358156.16329999</v>
      </c>
      <c r="P16" s="47">
        <v>39595</v>
      </c>
      <c r="Q16" s="47">
        <v>62728</v>
      </c>
      <c r="R16" s="48">
        <v>-36.878268078051299</v>
      </c>
      <c r="S16" s="47">
        <v>16.138939749968401</v>
      </c>
      <c r="T16" s="47">
        <v>16.405846153233</v>
      </c>
      <c r="U16" s="49">
        <v>-1.6538038272625499</v>
      </c>
    </row>
    <row r="17" spans="1:21" ht="12" thickBot="1">
      <c r="A17" s="71"/>
      <c r="B17" s="60" t="s">
        <v>15</v>
      </c>
      <c r="C17" s="61"/>
      <c r="D17" s="47">
        <v>391446.70069999999</v>
      </c>
      <c r="E17" s="47">
        <v>845920</v>
      </c>
      <c r="F17" s="48">
        <v>46.274671446472503</v>
      </c>
      <c r="G17" s="47">
        <v>515628.25420000002</v>
      </c>
      <c r="H17" s="48">
        <v>-24.083543228768299</v>
      </c>
      <c r="I17" s="47">
        <v>45686.414599999996</v>
      </c>
      <c r="J17" s="48">
        <v>11.6711712011627</v>
      </c>
      <c r="K17" s="47">
        <v>48712.150099999999</v>
      </c>
      <c r="L17" s="48">
        <v>9.4471452452847409</v>
      </c>
      <c r="M17" s="48">
        <v>-6.2114595512382999E-2</v>
      </c>
      <c r="N17" s="47">
        <v>20854127.4969</v>
      </c>
      <c r="O17" s="47">
        <v>145167987.71759999</v>
      </c>
      <c r="P17" s="47">
        <v>11036</v>
      </c>
      <c r="Q17" s="47">
        <v>14025</v>
      </c>
      <c r="R17" s="48">
        <v>-21.311942959001801</v>
      </c>
      <c r="S17" s="47">
        <v>35.469980128669803</v>
      </c>
      <c r="T17" s="47">
        <v>43.220449782531198</v>
      </c>
      <c r="U17" s="49">
        <v>-21.850786568659</v>
      </c>
    </row>
    <row r="18" spans="1:21" ht="12" thickBot="1">
      <c r="A18" s="71"/>
      <c r="B18" s="60" t="s">
        <v>16</v>
      </c>
      <c r="C18" s="61"/>
      <c r="D18" s="47">
        <v>1401622.1814999999</v>
      </c>
      <c r="E18" s="47">
        <v>2131839</v>
      </c>
      <c r="F18" s="48">
        <v>65.747093542242197</v>
      </c>
      <c r="G18" s="47">
        <v>1697563.7267</v>
      </c>
      <c r="H18" s="48">
        <v>-17.433309898491999</v>
      </c>
      <c r="I18" s="47">
        <v>193042.00450000001</v>
      </c>
      <c r="J18" s="48">
        <v>13.7727560998934</v>
      </c>
      <c r="K18" s="47">
        <v>185771.28589999999</v>
      </c>
      <c r="L18" s="48">
        <v>10.943405715974601</v>
      </c>
      <c r="M18" s="48">
        <v>3.9138010832922003E-2</v>
      </c>
      <c r="N18" s="47">
        <v>50412596.309199996</v>
      </c>
      <c r="O18" s="47">
        <v>352322070.62370002</v>
      </c>
      <c r="P18" s="47">
        <v>71289</v>
      </c>
      <c r="Q18" s="47">
        <v>114013</v>
      </c>
      <c r="R18" s="48">
        <v>-37.472919754764803</v>
      </c>
      <c r="S18" s="47">
        <v>19.661128385866</v>
      </c>
      <c r="T18" s="47">
        <v>19.427471969863099</v>
      </c>
      <c r="U18" s="49">
        <v>1.18841813866017</v>
      </c>
    </row>
    <row r="19" spans="1:21" ht="12" thickBot="1">
      <c r="A19" s="71"/>
      <c r="B19" s="60" t="s">
        <v>17</v>
      </c>
      <c r="C19" s="61"/>
      <c r="D19" s="47">
        <v>445969.32040000003</v>
      </c>
      <c r="E19" s="47">
        <v>663077</v>
      </c>
      <c r="F19" s="48">
        <v>67.257546318150105</v>
      </c>
      <c r="G19" s="47">
        <v>533865.4081</v>
      </c>
      <c r="H19" s="48">
        <v>-16.464091204713501</v>
      </c>
      <c r="I19" s="47">
        <v>56245.270299999996</v>
      </c>
      <c r="J19" s="48">
        <v>12.6119147051533</v>
      </c>
      <c r="K19" s="47">
        <v>61722.459300000002</v>
      </c>
      <c r="L19" s="48">
        <v>11.5614269745753</v>
      </c>
      <c r="M19" s="48">
        <v>-8.8738994883180003E-2</v>
      </c>
      <c r="N19" s="47">
        <v>17594685.199499998</v>
      </c>
      <c r="O19" s="47">
        <v>109072298.1647</v>
      </c>
      <c r="P19" s="47">
        <v>9844</v>
      </c>
      <c r="Q19" s="47">
        <v>15117</v>
      </c>
      <c r="R19" s="48">
        <v>-34.8812595091619</v>
      </c>
      <c r="S19" s="47">
        <v>45.303669280780198</v>
      </c>
      <c r="T19" s="47">
        <v>41.402541939538303</v>
      </c>
      <c r="U19" s="49">
        <v>8.6110626427712695</v>
      </c>
    </row>
    <row r="20" spans="1:21" ht="12" thickBot="1">
      <c r="A20" s="71"/>
      <c r="B20" s="60" t="s">
        <v>18</v>
      </c>
      <c r="C20" s="61"/>
      <c r="D20" s="47">
        <v>779307.28099999996</v>
      </c>
      <c r="E20" s="47">
        <v>1304465</v>
      </c>
      <c r="F20" s="48">
        <v>59.741524763025502</v>
      </c>
      <c r="G20" s="47">
        <v>1019564.6827</v>
      </c>
      <c r="H20" s="48">
        <v>-23.564704209227099</v>
      </c>
      <c r="I20" s="47">
        <v>60042.892899999999</v>
      </c>
      <c r="J20" s="48">
        <v>7.7046492909643396</v>
      </c>
      <c r="K20" s="47">
        <v>-32961.929700000001</v>
      </c>
      <c r="L20" s="48">
        <v>-3.2329414954537801</v>
      </c>
      <c r="M20" s="48">
        <v>-2.8215830640522199</v>
      </c>
      <c r="N20" s="47">
        <v>25354564.345199998</v>
      </c>
      <c r="O20" s="47">
        <v>150449072.1347</v>
      </c>
      <c r="P20" s="47">
        <v>32717</v>
      </c>
      <c r="Q20" s="47">
        <v>45055</v>
      </c>
      <c r="R20" s="48">
        <v>-27.384308067917001</v>
      </c>
      <c r="S20" s="47">
        <v>23.819643640920599</v>
      </c>
      <c r="T20" s="47">
        <v>26.158024512262799</v>
      </c>
      <c r="U20" s="49">
        <v>-9.8170270999561797</v>
      </c>
    </row>
    <row r="21" spans="1:21" ht="12" thickBot="1">
      <c r="A21" s="71"/>
      <c r="B21" s="60" t="s">
        <v>19</v>
      </c>
      <c r="C21" s="61"/>
      <c r="D21" s="47">
        <v>306453.56060000003</v>
      </c>
      <c r="E21" s="47">
        <v>361246</v>
      </c>
      <c r="F21" s="48">
        <v>84.832374780620398</v>
      </c>
      <c r="G21" s="47">
        <v>298226.25459999999</v>
      </c>
      <c r="H21" s="48">
        <v>2.7587463789983802</v>
      </c>
      <c r="I21" s="47">
        <v>34521.462599999999</v>
      </c>
      <c r="J21" s="48">
        <v>11.2648267268982</v>
      </c>
      <c r="K21" s="47">
        <v>41760.0844</v>
      </c>
      <c r="L21" s="48">
        <v>14.002819589446</v>
      </c>
      <c r="M21" s="48">
        <v>-0.173338294306704</v>
      </c>
      <c r="N21" s="47">
        <v>10302832.4791</v>
      </c>
      <c r="O21" s="47">
        <v>63553884.624899998</v>
      </c>
      <c r="P21" s="47">
        <v>28052</v>
      </c>
      <c r="Q21" s="47">
        <v>40994</v>
      </c>
      <c r="R21" s="48">
        <v>-31.570473727862598</v>
      </c>
      <c r="S21" s="47">
        <v>10.924481698274599</v>
      </c>
      <c r="T21" s="47">
        <v>11.189434183051199</v>
      </c>
      <c r="U21" s="49">
        <v>-2.4253094297223501</v>
      </c>
    </row>
    <row r="22" spans="1:21" ht="12" thickBot="1">
      <c r="A22" s="71"/>
      <c r="B22" s="60" t="s">
        <v>20</v>
      </c>
      <c r="C22" s="61"/>
      <c r="D22" s="47">
        <v>921143.56050000002</v>
      </c>
      <c r="E22" s="47">
        <v>1184276</v>
      </c>
      <c r="F22" s="48">
        <v>77.781155786320099</v>
      </c>
      <c r="G22" s="47">
        <v>948894.39630000002</v>
      </c>
      <c r="H22" s="48">
        <v>-2.9245441756435699</v>
      </c>
      <c r="I22" s="47">
        <v>130408.96580000001</v>
      </c>
      <c r="J22" s="48">
        <v>14.1572900677082</v>
      </c>
      <c r="K22" s="47">
        <v>126275.11569999999</v>
      </c>
      <c r="L22" s="48">
        <v>13.307604744256199</v>
      </c>
      <c r="M22" s="48">
        <v>3.2736854582031003E-2</v>
      </c>
      <c r="N22" s="47">
        <v>31498232.935800001</v>
      </c>
      <c r="O22" s="47">
        <v>171197672.19240001</v>
      </c>
      <c r="P22" s="47">
        <v>55757</v>
      </c>
      <c r="Q22" s="47">
        <v>84859</v>
      </c>
      <c r="R22" s="48">
        <v>-34.294535641475903</v>
      </c>
      <c r="S22" s="47">
        <v>16.520680102946699</v>
      </c>
      <c r="T22" s="47">
        <v>16.716387465089198</v>
      </c>
      <c r="U22" s="49">
        <v>-1.1846204933628901</v>
      </c>
    </row>
    <row r="23" spans="1:21" ht="12" thickBot="1">
      <c r="A23" s="71"/>
      <c r="B23" s="60" t="s">
        <v>21</v>
      </c>
      <c r="C23" s="61"/>
      <c r="D23" s="47">
        <v>2020065.5966</v>
      </c>
      <c r="E23" s="47">
        <v>2794018</v>
      </c>
      <c r="F23" s="48">
        <v>72.299662944190104</v>
      </c>
      <c r="G23" s="47">
        <v>2134203.5307</v>
      </c>
      <c r="H23" s="48">
        <v>-5.3480341709754402</v>
      </c>
      <c r="I23" s="47">
        <v>126553.9103</v>
      </c>
      <c r="J23" s="48">
        <v>6.2648416226188202</v>
      </c>
      <c r="K23" s="47">
        <v>214499.0546</v>
      </c>
      <c r="L23" s="48">
        <v>10.0505435172646</v>
      </c>
      <c r="M23" s="48">
        <v>-0.41000247979647703</v>
      </c>
      <c r="N23" s="47">
        <v>68612466.909600005</v>
      </c>
      <c r="O23" s="47">
        <v>352761726.62940001</v>
      </c>
      <c r="P23" s="47">
        <v>68209</v>
      </c>
      <c r="Q23" s="47">
        <v>98698</v>
      </c>
      <c r="R23" s="48">
        <v>-30.891203469168602</v>
      </c>
      <c r="S23" s="47">
        <v>29.615821909132201</v>
      </c>
      <c r="T23" s="47">
        <v>30.698402587691699</v>
      </c>
      <c r="U23" s="49">
        <v>-3.6554132513394899</v>
      </c>
    </row>
    <row r="24" spans="1:21" ht="12" thickBot="1">
      <c r="A24" s="71"/>
      <c r="B24" s="60" t="s">
        <v>22</v>
      </c>
      <c r="C24" s="61"/>
      <c r="D24" s="47">
        <v>203453.75599999999</v>
      </c>
      <c r="E24" s="47">
        <v>264697</v>
      </c>
      <c r="F24" s="48">
        <v>76.8628869990971</v>
      </c>
      <c r="G24" s="47">
        <v>223277.0546</v>
      </c>
      <c r="H24" s="48">
        <v>-8.8783411423593606</v>
      </c>
      <c r="I24" s="47">
        <v>35311.031499999997</v>
      </c>
      <c r="J24" s="48">
        <v>17.355802219743701</v>
      </c>
      <c r="K24" s="47">
        <v>33399.981299999999</v>
      </c>
      <c r="L24" s="48">
        <v>14.958985086862601</v>
      </c>
      <c r="M24" s="48">
        <v>5.7217103891012998E-2</v>
      </c>
      <c r="N24" s="47">
        <v>6777936.0678000003</v>
      </c>
      <c r="O24" s="47">
        <v>41433915.526100002</v>
      </c>
      <c r="P24" s="47">
        <v>23739</v>
      </c>
      <c r="Q24" s="47">
        <v>34175</v>
      </c>
      <c r="R24" s="48">
        <v>-30.536942209217301</v>
      </c>
      <c r="S24" s="47">
        <v>8.5704434053666994</v>
      </c>
      <c r="T24" s="47">
        <v>8.9591299049012392</v>
      </c>
      <c r="U24" s="49">
        <v>-4.5351970854991599</v>
      </c>
    </row>
    <row r="25" spans="1:21" ht="12" thickBot="1">
      <c r="A25" s="71"/>
      <c r="B25" s="60" t="s">
        <v>23</v>
      </c>
      <c r="C25" s="61"/>
      <c r="D25" s="47">
        <v>158972.8847</v>
      </c>
      <c r="E25" s="47">
        <v>251908</v>
      </c>
      <c r="F25" s="48">
        <v>63.1075173079061</v>
      </c>
      <c r="G25" s="47">
        <v>197898.01949999999</v>
      </c>
      <c r="H25" s="48">
        <v>-19.669289717171701</v>
      </c>
      <c r="I25" s="47">
        <v>16820.680100000001</v>
      </c>
      <c r="J25" s="48">
        <v>10.580848508689099</v>
      </c>
      <c r="K25" s="47">
        <v>16206.5083</v>
      </c>
      <c r="L25" s="48">
        <v>8.1893231377184108</v>
      </c>
      <c r="M25" s="48">
        <v>3.7896614658198997E-2</v>
      </c>
      <c r="N25" s="47">
        <v>5670403.9133000001</v>
      </c>
      <c r="O25" s="47">
        <v>42840728.965700001</v>
      </c>
      <c r="P25" s="47">
        <v>13942</v>
      </c>
      <c r="Q25" s="47">
        <v>20020</v>
      </c>
      <c r="R25" s="48">
        <v>-30.359640359640402</v>
      </c>
      <c r="S25" s="47">
        <v>11.402444749677199</v>
      </c>
      <c r="T25" s="47">
        <v>12.540357087912099</v>
      </c>
      <c r="U25" s="49">
        <v>-9.9795470464092002</v>
      </c>
    </row>
    <row r="26" spans="1:21" ht="12" thickBot="1">
      <c r="A26" s="71"/>
      <c r="B26" s="60" t="s">
        <v>24</v>
      </c>
      <c r="C26" s="61"/>
      <c r="D26" s="47">
        <v>450206.01799999998</v>
      </c>
      <c r="E26" s="47">
        <v>542106</v>
      </c>
      <c r="F26" s="48">
        <v>83.047599178020505</v>
      </c>
      <c r="G26" s="47">
        <v>431962.94900000002</v>
      </c>
      <c r="H26" s="48">
        <v>4.2232948548557099</v>
      </c>
      <c r="I26" s="47">
        <v>96883.978799999997</v>
      </c>
      <c r="J26" s="48">
        <v>21.5199208643186</v>
      </c>
      <c r="K26" s="47">
        <v>80277.277900000001</v>
      </c>
      <c r="L26" s="48">
        <v>18.5842971222053</v>
      </c>
      <c r="M26" s="48">
        <v>0.20686676646767599</v>
      </c>
      <c r="N26" s="47">
        <v>14642065.1513</v>
      </c>
      <c r="O26" s="47">
        <v>84172406.650099993</v>
      </c>
      <c r="P26" s="47">
        <v>34583</v>
      </c>
      <c r="Q26" s="47">
        <v>46046</v>
      </c>
      <c r="R26" s="48">
        <v>-24.894670546844502</v>
      </c>
      <c r="S26" s="47">
        <v>13.018130815718701</v>
      </c>
      <c r="T26" s="47">
        <v>13.1238941037224</v>
      </c>
      <c r="U26" s="49">
        <v>-0.81243067457852203</v>
      </c>
    </row>
    <row r="27" spans="1:21" ht="12" thickBot="1">
      <c r="A27" s="71"/>
      <c r="B27" s="60" t="s">
        <v>25</v>
      </c>
      <c r="C27" s="61"/>
      <c r="D27" s="47">
        <v>227575.0141</v>
      </c>
      <c r="E27" s="47">
        <v>289315</v>
      </c>
      <c r="F27" s="48">
        <v>78.659943003300896</v>
      </c>
      <c r="G27" s="47">
        <v>233099.28810000001</v>
      </c>
      <c r="H27" s="48">
        <v>-2.3699231537893599</v>
      </c>
      <c r="I27" s="47">
        <v>72594.765700000004</v>
      </c>
      <c r="J27" s="48">
        <v>31.899268901330601</v>
      </c>
      <c r="K27" s="47">
        <v>68597.165699999998</v>
      </c>
      <c r="L27" s="48">
        <v>29.428303389142801</v>
      </c>
      <c r="M27" s="48">
        <v>5.8276460247395002E-2</v>
      </c>
      <c r="N27" s="47">
        <v>7337981.1971000005</v>
      </c>
      <c r="O27" s="47">
        <v>34825651.887999997</v>
      </c>
      <c r="P27" s="47">
        <v>31644</v>
      </c>
      <c r="Q27" s="47">
        <v>44865</v>
      </c>
      <c r="R27" s="48">
        <v>-29.4684052156469</v>
      </c>
      <c r="S27" s="47">
        <v>7.1917271552269</v>
      </c>
      <c r="T27" s="47">
        <v>7.2357533667669696</v>
      </c>
      <c r="U27" s="49">
        <v>-0.61217855724784598</v>
      </c>
    </row>
    <row r="28" spans="1:21" ht="12" thickBot="1">
      <c r="A28" s="71"/>
      <c r="B28" s="60" t="s">
        <v>26</v>
      </c>
      <c r="C28" s="61"/>
      <c r="D28" s="47">
        <v>740353.11439999996</v>
      </c>
      <c r="E28" s="47">
        <v>1097534</v>
      </c>
      <c r="F28" s="48">
        <v>67.456052787430707</v>
      </c>
      <c r="G28" s="47">
        <v>810415.05859999999</v>
      </c>
      <c r="H28" s="48">
        <v>-8.6451927881291706</v>
      </c>
      <c r="I28" s="47">
        <v>58072.983800000002</v>
      </c>
      <c r="J28" s="48">
        <v>7.8439575211436399</v>
      </c>
      <c r="K28" s="47">
        <v>76949.185100000002</v>
      </c>
      <c r="L28" s="48">
        <v>9.4950339685112102</v>
      </c>
      <c r="M28" s="48">
        <v>-0.24530735803724599</v>
      </c>
      <c r="N28" s="47">
        <v>22542638.995000001</v>
      </c>
      <c r="O28" s="47">
        <v>118429222.0669</v>
      </c>
      <c r="P28" s="47">
        <v>45639</v>
      </c>
      <c r="Q28" s="47">
        <v>56959</v>
      </c>
      <c r="R28" s="48">
        <v>-19.873944416158999</v>
      </c>
      <c r="S28" s="47">
        <v>16.221939884747702</v>
      </c>
      <c r="T28" s="47">
        <v>17.381782427711201</v>
      </c>
      <c r="U28" s="49">
        <v>-7.14983874434144</v>
      </c>
    </row>
    <row r="29" spans="1:21" ht="12" thickBot="1">
      <c r="A29" s="71"/>
      <c r="B29" s="60" t="s">
        <v>27</v>
      </c>
      <c r="C29" s="61"/>
      <c r="D29" s="47">
        <v>678673.20570000005</v>
      </c>
      <c r="E29" s="47">
        <v>889511</v>
      </c>
      <c r="F29" s="48">
        <v>76.297337042487399</v>
      </c>
      <c r="G29" s="47">
        <v>776984.15460000001</v>
      </c>
      <c r="H29" s="48">
        <v>-12.652889807078701</v>
      </c>
      <c r="I29" s="47">
        <v>102473.7837</v>
      </c>
      <c r="J29" s="48">
        <v>15.099135023948101</v>
      </c>
      <c r="K29" s="47">
        <v>104547.3876</v>
      </c>
      <c r="L29" s="48">
        <v>13.4555366388163</v>
      </c>
      <c r="M29" s="48">
        <v>-1.9834105352624001E-2</v>
      </c>
      <c r="N29" s="47">
        <v>19226665.8037</v>
      </c>
      <c r="O29" s="47">
        <v>84468021.887799993</v>
      </c>
      <c r="P29" s="47">
        <v>107534</v>
      </c>
      <c r="Q29" s="47">
        <v>128183</v>
      </c>
      <c r="R29" s="48">
        <v>-16.109000413471399</v>
      </c>
      <c r="S29" s="47">
        <v>6.31124300872282</v>
      </c>
      <c r="T29" s="47">
        <v>6.5482954627368697</v>
      </c>
      <c r="U29" s="49">
        <v>-3.7560343293138101</v>
      </c>
    </row>
    <row r="30" spans="1:21" ht="12" thickBot="1">
      <c r="A30" s="71"/>
      <c r="B30" s="60" t="s">
        <v>28</v>
      </c>
      <c r="C30" s="61"/>
      <c r="D30" s="47">
        <v>1041262.9242</v>
      </c>
      <c r="E30" s="47">
        <v>1842151</v>
      </c>
      <c r="F30" s="48">
        <v>56.524298181853702</v>
      </c>
      <c r="G30" s="47">
        <v>1474337.2124999999</v>
      </c>
      <c r="H30" s="48">
        <v>-29.374167905973501</v>
      </c>
      <c r="I30" s="47">
        <v>135092.48910000001</v>
      </c>
      <c r="J30" s="48">
        <v>12.973907546337699</v>
      </c>
      <c r="K30" s="47">
        <v>148337.2249</v>
      </c>
      <c r="L30" s="48">
        <v>10.061282021666401</v>
      </c>
      <c r="M30" s="48">
        <v>-8.9288011211810001E-2</v>
      </c>
      <c r="N30" s="47">
        <v>33260919.305799998</v>
      </c>
      <c r="O30" s="47">
        <v>145618695.16499999</v>
      </c>
      <c r="P30" s="47">
        <v>57074</v>
      </c>
      <c r="Q30" s="47">
        <v>83566</v>
      </c>
      <c r="R30" s="48">
        <v>-31.701888327788801</v>
      </c>
      <c r="S30" s="47">
        <v>18.244085296282002</v>
      </c>
      <c r="T30" s="47">
        <v>18.646810656247801</v>
      </c>
      <c r="U30" s="49">
        <v>-2.2074297144828998</v>
      </c>
    </row>
    <row r="31" spans="1:21" ht="12" thickBot="1">
      <c r="A31" s="71"/>
      <c r="B31" s="60" t="s">
        <v>29</v>
      </c>
      <c r="C31" s="61"/>
      <c r="D31" s="47">
        <v>646963.04280000005</v>
      </c>
      <c r="E31" s="47">
        <v>1881279</v>
      </c>
      <c r="F31" s="48">
        <v>34.389531951401104</v>
      </c>
      <c r="G31" s="47">
        <v>1468085.2024000001</v>
      </c>
      <c r="H31" s="48">
        <v>-55.931505763946397</v>
      </c>
      <c r="I31" s="47">
        <v>33561.802000000003</v>
      </c>
      <c r="J31" s="48">
        <v>5.1875918375101397</v>
      </c>
      <c r="K31" s="47">
        <v>-77192.702900000004</v>
      </c>
      <c r="L31" s="48">
        <v>-5.2580533319051703</v>
      </c>
      <c r="M31" s="48">
        <v>-1.43477946410917</v>
      </c>
      <c r="N31" s="47">
        <v>26437715.075199999</v>
      </c>
      <c r="O31" s="47">
        <v>135364896.92460001</v>
      </c>
      <c r="P31" s="47">
        <v>25880</v>
      </c>
      <c r="Q31" s="47">
        <v>38592</v>
      </c>
      <c r="R31" s="48">
        <v>-32.939469320066301</v>
      </c>
      <c r="S31" s="47">
        <v>24.998571978361699</v>
      </c>
      <c r="T31" s="47">
        <v>25.2625754716003</v>
      </c>
      <c r="U31" s="49">
        <v>-1.05607429683256</v>
      </c>
    </row>
    <row r="32" spans="1:21" ht="12" thickBot="1">
      <c r="A32" s="71"/>
      <c r="B32" s="60" t="s">
        <v>30</v>
      </c>
      <c r="C32" s="61"/>
      <c r="D32" s="47">
        <v>130082.6134</v>
      </c>
      <c r="E32" s="47">
        <v>154921</v>
      </c>
      <c r="F32" s="48">
        <v>83.967062825569201</v>
      </c>
      <c r="G32" s="47">
        <v>124366.5897</v>
      </c>
      <c r="H32" s="48">
        <v>4.5961087409314203</v>
      </c>
      <c r="I32" s="47">
        <v>36598.024599999997</v>
      </c>
      <c r="J32" s="48">
        <v>28.134447520255598</v>
      </c>
      <c r="K32" s="47">
        <v>32610.228299999999</v>
      </c>
      <c r="L32" s="48">
        <v>26.221052115896399</v>
      </c>
      <c r="M32" s="48">
        <v>0.122286672246327</v>
      </c>
      <c r="N32" s="47">
        <v>3808419.9350999999</v>
      </c>
      <c r="O32" s="47">
        <v>20008412.423500001</v>
      </c>
      <c r="P32" s="47">
        <v>30295</v>
      </c>
      <c r="Q32" s="47">
        <v>37955</v>
      </c>
      <c r="R32" s="48">
        <v>-20.181794230009199</v>
      </c>
      <c r="S32" s="47">
        <v>4.2938641161907896</v>
      </c>
      <c r="T32" s="47">
        <v>4.6871551231721797</v>
      </c>
      <c r="U32" s="49">
        <v>-9.15937245192303</v>
      </c>
    </row>
    <row r="33" spans="1:21" ht="12" thickBot="1">
      <c r="A33" s="71"/>
      <c r="B33" s="60" t="s">
        <v>31</v>
      </c>
      <c r="C33" s="61"/>
      <c r="D33" s="47">
        <v>20.512799999999999</v>
      </c>
      <c r="E33" s="50"/>
      <c r="F33" s="50"/>
      <c r="G33" s="47">
        <v>97.265100000000004</v>
      </c>
      <c r="H33" s="48">
        <v>-78.910421106851302</v>
      </c>
      <c r="I33" s="47">
        <v>2.9954000000000001</v>
      </c>
      <c r="J33" s="48">
        <v>14.6025896025896</v>
      </c>
      <c r="K33" s="47">
        <v>19.4773</v>
      </c>
      <c r="L33" s="48">
        <v>20.0249627050196</v>
      </c>
      <c r="M33" s="48">
        <v>-0.84621071709117801</v>
      </c>
      <c r="N33" s="47">
        <v>583.93769999999995</v>
      </c>
      <c r="O33" s="47">
        <v>4670.7114000000001</v>
      </c>
      <c r="P33" s="47">
        <v>3</v>
      </c>
      <c r="Q33" s="47">
        <v>3</v>
      </c>
      <c r="R33" s="48">
        <v>0</v>
      </c>
      <c r="S33" s="47">
        <v>6.8376000000000001</v>
      </c>
      <c r="T33" s="47">
        <v>3.8462000000000001</v>
      </c>
      <c r="U33" s="49">
        <v>43.749268749268701</v>
      </c>
    </row>
    <row r="34" spans="1:21" ht="12" thickBot="1">
      <c r="A34" s="71"/>
      <c r="B34" s="60" t="s">
        <v>36</v>
      </c>
      <c r="C34" s="61"/>
      <c r="D34" s="47">
        <v>1</v>
      </c>
      <c r="E34" s="50"/>
      <c r="F34" s="50"/>
      <c r="G34" s="50"/>
      <c r="H34" s="50"/>
      <c r="I34" s="47">
        <v>0</v>
      </c>
      <c r="J34" s="48">
        <v>0</v>
      </c>
      <c r="K34" s="50"/>
      <c r="L34" s="50"/>
      <c r="M34" s="50"/>
      <c r="N34" s="47">
        <v>1</v>
      </c>
      <c r="O34" s="47">
        <v>4</v>
      </c>
      <c r="P34" s="47">
        <v>1</v>
      </c>
      <c r="Q34" s="50"/>
      <c r="R34" s="50"/>
      <c r="S34" s="47">
        <v>1</v>
      </c>
      <c r="T34" s="50"/>
      <c r="U34" s="51"/>
    </row>
    <row r="35" spans="1:21" ht="12" thickBot="1">
      <c r="A35" s="71"/>
      <c r="B35" s="60" t="s">
        <v>32</v>
      </c>
      <c r="C35" s="61"/>
      <c r="D35" s="47">
        <v>90558.818700000003</v>
      </c>
      <c r="E35" s="47">
        <v>104181</v>
      </c>
      <c r="F35" s="48">
        <v>86.924505140092705</v>
      </c>
      <c r="G35" s="47">
        <v>46405.460800000001</v>
      </c>
      <c r="H35" s="48">
        <v>95.146901116430698</v>
      </c>
      <c r="I35" s="47">
        <v>9644.8328000000001</v>
      </c>
      <c r="J35" s="48">
        <v>10.6503518248742</v>
      </c>
      <c r="K35" s="47">
        <v>5979.6337000000003</v>
      </c>
      <c r="L35" s="48">
        <v>12.8856250900541</v>
      </c>
      <c r="M35" s="48">
        <v>0.612947094066983</v>
      </c>
      <c r="N35" s="47">
        <v>2760499.4950000001</v>
      </c>
      <c r="O35" s="47">
        <v>22961136.948600002</v>
      </c>
      <c r="P35" s="47">
        <v>6923</v>
      </c>
      <c r="Q35" s="47">
        <v>9791</v>
      </c>
      <c r="R35" s="48">
        <v>-29.292207128996001</v>
      </c>
      <c r="S35" s="47">
        <v>13.080863599595601</v>
      </c>
      <c r="T35" s="47">
        <v>13.2599002961904</v>
      </c>
      <c r="U35" s="49">
        <v>-1.3686917169625099</v>
      </c>
    </row>
    <row r="36" spans="1:21" ht="12" customHeight="1" thickBot="1">
      <c r="A36" s="71"/>
      <c r="B36" s="60" t="s">
        <v>37</v>
      </c>
      <c r="C36" s="61"/>
      <c r="D36" s="50"/>
      <c r="E36" s="47">
        <v>784730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550189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411923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246778.97450000001</v>
      </c>
      <c r="E39" s="47">
        <v>260540</v>
      </c>
      <c r="F39" s="48">
        <v>94.718267636447393</v>
      </c>
      <c r="G39" s="47">
        <v>313600.00180000003</v>
      </c>
      <c r="H39" s="48">
        <v>-21.307725419789801</v>
      </c>
      <c r="I39" s="47">
        <v>10267.526900000001</v>
      </c>
      <c r="J39" s="48">
        <v>4.1606165682481997</v>
      </c>
      <c r="K39" s="47">
        <v>13978.8737</v>
      </c>
      <c r="L39" s="48">
        <v>4.4575489858941699</v>
      </c>
      <c r="M39" s="48">
        <v>-0.26549684042141403</v>
      </c>
      <c r="N39" s="47">
        <v>5932682.1310999999</v>
      </c>
      <c r="O39" s="47">
        <v>37376451.299900003</v>
      </c>
      <c r="P39" s="47">
        <v>313</v>
      </c>
      <c r="Q39" s="47">
        <v>462</v>
      </c>
      <c r="R39" s="48">
        <v>-32.251082251082302</v>
      </c>
      <c r="S39" s="47">
        <v>788.43122843450499</v>
      </c>
      <c r="T39" s="47">
        <v>582.48973246753303</v>
      </c>
      <c r="U39" s="49">
        <v>26.120413365143602</v>
      </c>
    </row>
    <row r="40" spans="1:21" ht="12" thickBot="1">
      <c r="A40" s="71"/>
      <c r="B40" s="60" t="s">
        <v>34</v>
      </c>
      <c r="C40" s="61"/>
      <c r="D40" s="47">
        <v>333794.88099999999</v>
      </c>
      <c r="E40" s="47">
        <v>331884</v>
      </c>
      <c r="F40" s="48">
        <v>100.57576773812499</v>
      </c>
      <c r="G40" s="47">
        <v>360245.3088</v>
      </c>
      <c r="H40" s="48">
        <v>-7.3423378886204098</v>
      </c>
      <c r="I40" s="47">
        <v>18589.4836</v>
      </c>
      <c r="J40" s="48">
        <v>5.5691338178430598</v>
      </c>
      <c r="K40" s="47">
        <v>31203.803800000002</v>
      </c>
      <c r="L40" s="48">
        <v>8.6618209974591593</v>
      </c>
      <c r="M40" s="48">
        <v>-0.40425584908978301</v>
      </c>
      <c r="N40" s="47">
        <v>10077758.8829</v>
      </c>
      <c r="O40" s="47">
        <v>71796803.976400003</v>
      </c>
      <c r="P40" s="47">
        <v>1662</v>
      </c>
      <c r="Q40" s="47">
        <v>2102</v>
      </c>
      <c r="R40" s="48">
        <v>-20.932445290199801</v>
      </c>
      <c r="S40" s="47">
        <v>200.839278580024</v>
      </c>
      <c r="T40" s="47">
        <v>265.16777445290199</v>
      </c>
      <c r="U40" s="49">
        <v>-32.029838151029999</v>
      </c>
    </row>
    <row r="41" spans="1:21" ht="12" thickBot="1">
      <c r="A41" s="71"/>
      <c r="B41" s="60" t="s">
        <v>40</v>
      </c>
      <c r="C41" s="61"/>
      <c r="D41" s="50"/>
      <c r="E41" s="47">
        <v>261468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114376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19969.115699999998</v>
      </c>
      <c r="E43" s="52">
        <v>0</v>
      </c>
      <c r="F43" s="53"/>
      <c r="G43" s="52">
        <v>25520.9817</v>
      </c>
      <c r="H43" s="54">
        <v>-21.754123980269899</v>
      </c>
      <c r="I43" s="52">
        <v>2323.8352</v>
      </c>
      <c r="J43" s="54">
        <v>11.6371462558054</v>
      </c>
      <c r="K43" s="52">
        <v>2446.8344999999999</v>
      </c>
      <c r="L43" s="54">
        <v>9.5875406705064208</v>
      </c>
      <c r="M43" s="54">
        <v>-5.0268745188937002E-2</v>
      </c>
      <c r="N43" s="52">
        <v>689133.05449999997</v>
      </c>
      <c r="O43" s="52">
        <v>5156236.4659000002</v>
      </c>
      <c r="P43" s="52">
        <v>28</v>
      </c>
      <c r="Q43" s="52">
        <v>37</v>
      </c>
      <c r="R43" s="54">
        <v>-24.324324324324301</v>
      </c>
      <c r="S43" s="52">
        <v>713.18270357142899</v>
      </c>
      <c r="T43" s="52">
        <v>428.63281351351401</v>
      </c>
      <c r="U43" s="55">
        <v>39.898596619486902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43:C43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2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56412</v>
      </c>
      <c r="D2" s="32">
        <v>528525.42674017104</v>
      </c>
      <c r="E2" s="32">
        <v>427601.10176666698</v>
      </c>
      <c r="F2" s="32">
        <v>100924.324973504</v>
      </c>
      <c r="G2" s="32">
        <v>427601.10176666698</v>
      </c>
      <c r="H2" s="32">
        <v>0.19095453097873299</v>
      </c>
    </row>
    <row r="3" spans="1:8" ht="14.25">
      <c r="A3" s="32">
        <v>2</v>
      </c>
      <c r="B3" s="33">
        <v>13</v>
      </c>
      <c r="C3" s="32">
        <v>7435.326</v>
      </c>
      <c r="D3" s="32">
        <v>68089.562032826594</v>
      </c>
      <c r="E3" s="32">
        <v>51966.001156349703</v>
      </c>
      <c r="F3" s="32">
        <v>16123.5608764768</v>
      </c>
      <c r="G3" s="32">
        <v>51966.001156349703</v>
      </c>
      <c r="H3" s="32">
        <v>0.23679930366865201</v>
      </c>
    </row>
    <row r="4" spans="1:8" ht="14.25">
      <c r="A4" s="32">
        <v>3</v>
      </c>
      <c r="B4" s="33">
        <v>14</v>
      </c>
      <c r="C4" s="32">
        <v>87334</v>
      </c>
      <c r="D4" s="32">
        <v>101369.134735043</v>
      </c>
      <c r="E4" s="32">
        <v>73952.8689017094</v>
      </c>
      <c r="F4" s="32">
        <v>27416.265833333298</v>
      </c>
      <c r="G4" s="32">
        <v>73952.8689017094</v>
      </c>
      <c r="H4" s="32">
        <v>0.27045970062774599</v>
      </c>
    </row>
    <row r="5" spans="1:8" ht="14.25">
      <c r="A5" s="32">
        <v>4</v>
      </c>
      <c r="B5" s="33">
        <v>15</v>
      </c>
      <c r="C5" s="32">
        <v>14459</v>
      </c>
      <c r="D5" s="32">
        <v>70566.109161538494</v>
      </c>
      <c r="E5" s="32">
        <v>63585.277187179498</v>
      </c>
      <c r="F5" s="32">
        <v>6980.83197435897</v>
      </c>
      <c r="G5" s="32">
        <v>63585.277187179498</v>
      </c>
      <c r="H5" s="32">
        <v>9.8926128382373996E-2</v>
      </c>
    </row>
    <row r="6" spans="1:8" ht="14.25">
      <c r="A6" s="32">
        <v>5</v>
      </c>
      <c r="B6" s="33">
        <v>16</v>
      </c>
      <c r="C6" s="32">
        <v>1765</v>
      </c>
      <c r="D6" s="32">
        <v>112132.532171795</v>
      </c>
      <c r="E6" s="32">
        <v>91389.754591453006</v>
      </c>
      <c r="F6" s="32">
        <v>20742.777580341899</v>
      </c>
      <c r="G6" s="32">
        <v>91389.754591453006</v>
      </c>
      <c r="H6" s="32">
        <v>0.18498447487623401</v>
      </c>
    </row>
    <row r="7" spans="1:8" ht="14.25">
      <c r="A7" s="32">
        <v>6</v>
      </c>
      <c r="B7" s="33">
        <v>17</v>
      </c>
      <c r="C7" s="32">
        <v>15951</v>
      </c>
      <c r="D7" s="32">
        <v>219544.46452307701</v>
      </c>
      <c r="E7" s="32">
        <v>173003.84977863199</v>
      </c>
      <c r="F7" s="32">
        <v>46540.6147444444</v>
      </c>
      <c r="G7" s="32">
        <v>173003.84977863199</v>
      </c>
      <c r="H7" s="32">
        <v>0.21198719287022799</v>
      </c>
    </row>
    <row r="8" spans="1:8" ht="14.25">
      <c r="A8" s="32">
        <v>7</v>
      </c>
      <c r="B8" s="33">
        <v>18</v>
      </c>
      <c r="C8" s="32">
        <v>27848</v>
      </c>
      <c r="D8" s="32">
        <v>95669.500498290596</v>
      </c>
      <c r="E8" s="32">
        <v>75539.224922222202</v>
      </c>
      <c r="F8" s="32">
        <v>20130.275576068401</v>
      </c>
      <c r="G8" s="32">
        <v>75539.224922222202</v>
      </c>
      <c r="H8" s="32">
        <v>0.21041476616079999</v>
      </c>
    </row>
    <row r="9" spans="1:8" ht="14.25">
      <c r="A9" s="32">
        <v>8</v>
      </c>
      <c r="B9" s="33">
        <v>19</v>
      </c>
      <c r="C9" s="32">
        <v>15894</v>
      </c>
      <c r="D9" s="32">
        <v>84109.205071794902</v>
      </c>
      <c r="E9" s="32">
        <v>69959.8181675214</v>
      </c>
      <c r="F9" s="32">
        <v>14149.3869042735</v>
      </c>
      <c r="G9" s="32">
        <v>69959.8181675214</v>
      </c>
      <c r="H9" s="32">
        <v>0.168226377745405</v>
      </c>
    </row>
    <row r="10" spans="1:8" ht="14.25">
      <c r="A10" s="32">
        <v>9</v>
      </c>
      <c r="B10" s="33">
        <v>21</v>
      </c>
      <c r="C10" s="32">
        <v>146742</v>
      </c>
      <c r="D10" s="32">
        <v>639021.1679</v>
      </c>
      <c r="E10" s="32">
        <v>609198.64749999996</v>
      </c>
      <c r="F10" s="32">
        <v>29822.520400000001</v>
      </c>
      <c r="G10" s="32">
        <v>609198.64749999996</v>
      </c>
      <c r="H10" s="32">
        <v>4.6669064966979201E-2</v>
      </c>
    </row>
    <row r="11" spans="1:8" ht="14.25">
      <c r="A11" s="32">
        <v>10</v>
      </c>
      <c r="B11" s="33">
        <v>22</v>
      </c>
      <c r="C11" s="32">
        <v>27190</v>
      </c>
      <c r="D11" s="32">
        <v>391446.76335982903</v>
      </c>
      <c r="E11" s="32">
        <v>345760.28633418801</v>
      </c>
      <c r="F11" s="32">
        <v>45686.477025640997</v>
      </c>
      <c r="G11" s="32">
        <v>345760.28633418801</v>
      </c>
      <c r="H11" s="32">
        <v>0.116711852803454</v>
      </c>
    </row>
    <row r="12" spans="1:8" ht="14.25">
      <c r="A12" s="32">
        <v>11</v>
      </c>
      <c r="B12" s="33">
        <v>23</v>
      </c>
      <c r="C12" s="32">
        <v>169552.277</v>
      </c>
      <c r="D12" s="32">
        <v>1401622.3854811999</v>
      </c>
      <c r="E12" s="32">
        <v>1208580.2067128201</v>
      </c>
      <c r="F12" s="32">
        <v>193042.178768376</v>
      </c>
      <c r="G12" s="32">
        <v>1208580.2067128201</v>
      </c>
      <c r="H12" s="32">
        <v>0.137727665288466</v>
      </c>
    </row>
    <row r="13" spans="1:8" ht="14.25">
      <c r="A13" s="32">
        <v>12</v>
      </c>
      <c r="B13" s="33">
        <v>24</v>
      </c>
      <c r="C13" s="32">
        <v>15099.06</v>
      </c>
      <c r="D13" s="32">
        <v>445969.360852991</v>
      </c>
      <c r="E13" s="32">
        <v>389724.04987093998</v>
      </c>
      <c r="F13" s="32">
        <v>56245.310982051298</v>
      </c>
      <c r="G13" s="32">
        <v>389724.04987093998</v>
      </c>
      <c r="H13" s="32">
        <v>0.126119226833145</v>
      </c>
    </row>
    <row r="14" spans="1:8" ht="14.25">
      <c r="A14" s="32">
        <v>13</v>
      </c>
      <c r="B14" s="33">
        <v>25</v>
      </c>
      <c r="C14" s="32">
        <v>64812</v>
      </c>
      <c r="D14" s="32">
        <v>779307.27749999997</v>
      </c>
      <c r="E14" s="32">
        <v>719264.38809999998</v>
      </c>
      <c r="F14" s="32">
        <v>60042.8894</v>
      </c>
      <c r="G14" s="32">
        <v>719264.38809999998</v>
      </c>
      <c r="H14" s="32">
        <v>7.7046488764504095E-2</v>
      </c>
    </row>
    <row r="15" spans="1:8" ht="14.25">
      <c r="A15" s="32">
        <v>14</v>
      </c>
      <c r="B15" s="33">
        <v>26</v>
      </c>
      <c r="C15" s="32">
        <v>61654</v>
      </c>
      <c r="D15" s="32">
        <v>306453.53150096798</v>
      </c>
      <c r="E15" s="32">
        <v>271932.09800072602</v>
      </c>
      <c r="F15" s="32">
        <v>34521.433500241998</v>
      </c>
      <c r="G15" s="32">
        <v>271932.09800072602</v>
      </c>
      <c r="H15" s="32">
        <v>0.112648183008891</v>
      </c>
    </row>
    <row r="16" spans="1:8" ht="14.25">
      <c r="A16" s="32">
        <v>15</v>
      </c>
      <c r="B16" s="33">
        <v>27</v>
      </c>
      <c r="C16" s="32">
        <v>130778.58500000001</v>
      </c>
      <c r="D16" s="32">
        <v>921143.44516666699</v>
      </c>
      <c r="E16" s="32">
        <v>790734.59609999997</v>
      </c>
      <c r="F16" s="32">
        <v>130408.849066667</v>
      </c>
      <c r="G16" s="32">
        <v>790734.59609999997</v>
      </c>
      <c r="H16" s="32">
        <v>0.14157279167640499</v>
      </c>
    </row>
    <row r="17" spans="1:8" ht="14.25">
      <c r="A17" s="32">
        <v>16</v>
      </c>
      <c r="B17" s="33">
        <v>29</v>
      </c>
      <c r="C17" s="32">
        <v>170067</v>
      </c>
      <c r="D17" s="32">
        <v>2020066.27757009</v>
      </c>
      <c r="E17" s="32">
        <v>1893511.7131341901</v>
      </c>
      <c r="F17" s="32">
        <v>126554.564435897</v>
      </c>
      <c r="G17" s="32">
        <v>1893511.7131341901</v>
      </c>
      <c r="H17" s="32">
        <v>6.2648718926256494E-2</v>
      </c>
    </row>
    <row r="18" spans="1:8" ht="14.25">
      <c r="A18" s="32">
        <v>17</v>
      </c>
      <c r="B18" s="33">
        <v>31</v>
      </c>
      <c r="C18" s="32">
        <v>28462.77</v>
      </c>
      <c r="D18" s="32">
        <v>203453.763787353</v>
      </c>
      <c r="E18" s="32">
        <v>168142.73075108</v>
      </c>
      <c r="F18" s="32">
        <v>35311.033036273497</v>
      </c>
      <c r="G18" s="32">
        <v>168142.73075108</v>
      </c>
      <c r="H18" s="32">
        <v>0.17355802310533799</v>
      </c>
    </row>
    <row r="19" spans="1:8" ht="14.25">
      <c r="A19" s="32">
        <v>18</v>
      </c>
      <c r="B19" s="33">
        <v>32</v>
      </c>
      <c r="C19" s="32">
        <v>12544.347</v>
      </c>
      <c r="D19" s="32">
        <v>158972.883991824</v>
      </c>
      <c r="E19" s="32">
        <v>142152.20123318199</v>
      </c>
      <c r="F19" s="32">
        <v>16820.682758641098</v>
      </c>
      <c r="G19" s="32">
        <v>142152.20123318199</v>
      </c>
      <c r="H19" s="32">
        <v>0.10580850228210199</v>
      </c>
    </row>
    <row r="20" spans="1:8" ht="14.25">
      <c r="A20" s="32">
        <v>19</v>
      </c>
      <c r="B20" s="33">
        <v>33</v>
      </c>
      <c r="C20" s="32">
        <v>32858.457999999999</v>
      </c>
      <c r="D20" s="32">
        <v>450206.04527101602</v>
      </c>
      <c r="E20" s="32">
        <v>353322.02288131299</v>
      </c>
      <c r="F20" s="32">
        <v>96884.022389703197</v>
      </c>
      <c r="G20" s="32">
        <v>353322.02288131299</v>
      </c>
      <c r="H20" s="32">
        <v>0.21519929242927099</v>
      </c>
    </row>
    <row r="21" spans="1:8" ht="14.25">
      <c r="A21" s="32">
        <v>20</v>
      </c>
      <c r="B21" s="33">
        <v>34</v>
      </c>
      <c r="C21" s="32">
        <v>41246.476000000002</v>
      </c>
      <c r="D21" s="32">
        <v>227575.020818894</v>
      </c>
      <c r="E21" s="32">
        <v>154980.244784788</v>
      </c>
      <c r="F21" s="32">
        <v>72594.776034106399</v>
      </c>
      <c r="G21" s="32">
        <v>154980.244784788</v>
      </c>
      <c r="H21" s="32">
        <v>0.31899272500507803</v>
      </c>
    </row>
    <row r="22" spans="1:8" ht="14.25">
      <c r="A22" s="32">
        <v>21</v>
      </c>
      <c r="B22" s="33">
        <v>35</v>
      </c>
      <c r="C22" s="32">
        <v>40829.614000000001</v>
      </c>
      <c r="D22" s="32">
        <v>740353.11474424799</v>
      </c>
      <c r="E22" s="32">
        <v>682280.13507610594</v>
      </c>
      <c r="F22" s="32">
        <v>58072.979668141597</v>
      </c>
      <c r="G22" s="32">
        <v>682280.13507610594</v>
      </c>
      <c r="H22" s="32">
        <v>7.8439569594034406E-2</v>
      </c>
    </row>
    <row r="23" spans="1:8" ht="14.25">
      <c r="A23" s="32">
        <v>22</v>
      </c>
      <c r="B23" s="33">
        <v>36</v>
      </c>
      <c r="C23" s="32">
        <v>140431.33600000001</v>
      </c>
      <c r="D23" s="32">
        <v>678673.20408584096</v>
      </c>
      <c r="E23" s="32">
        <v>576199.41844739101</v>
      </c>
      <c r="F23" s="32">
        <v>102473.78563845</v>
      </c>
      <c r="G23" s="32">
        <v>576199.41844739101</v>
      </c>
      <c r="H23" s="32">
        <v>0.150991353454834</v>
      </c>
    </row>
    <row r="24" spans="1:8" ht="14.25">
      <c r="A24" s="32">
        <v>23</v>
      </c>
      <c r="B24" s="33">
        <v>37</v>
      </c>
      <c r="C24" s="32">
        <v>91738.622000000003</v>
      </c>
      <c r="D24" s="32">
        <v>1041262.89943097</v>
      </c>
      <c r="E24" s="32">
        <v>906170.43457118003</v>
      </c>
      <c r="F24" s="32">
        <v>135092.46485979299</v>
      </c>
      <c r="G24" s="32">
        <v>906170.43457118003</v>
      </c>
      <c r="H24" s="32">
        <v>0.12973905526992099</v>
      </c>
    </row>
    <row r="25" spans="1:8" ht="14.25">
      <c r="A25" s="32">
        <v>24</v>
      </c>
      <c r="B25" s="33">
        <v>38</v>
      </c>
      <c r="C25" s="32">
        <v>162717.69200000001</v>
      </c>
      <c r="D25" s="32">
        <v>646963.03658761096</v>
      </c>
      <c r="E25" s="32">
        <v>613401.21410884999</v>
      </c>
      <c r="F25" s="32">
        <v>33561.822478761103</v>
      </c>
      <c r="G25" s="32">
        <v>613401.21410884999</v>
      </c>
      <c r="H25" s="32">
        <v>5.1875950526914197E-2</v>
      </c>
    </row>
    <row r="26" spans="1:8" ht="14.25">
      <c r="A26" s="32">
        <v>25</v>
      </c>
      <c r="B26" s="33">
        <v>39</v>
      </c>
      <c r="C26" s="32">
        <v>121894.226</v>
      </c>
      <c r="D26" s="32">
        <v>130082.46983678199</v>
      </c>
      <c r="E26" s="32">
        <v>93484.572811913997</v>
      </c>
      <c r="F26" s="32">
        <v>36597.897024868398</v>
      </c>
      <c r="G26" s="32">
        <v>93484.572811913997</v>
      </c>
      <c r="H26" s="32">
        <v>0.2813438049784</v>
      </c>
    </row>
    <row r="27" spans="1:8" ht="14.25">
      <c r="A27" s="32">
        <v>26</v>
      </c>
      <c r="B27" s="33">
        <v>40</v>
      </c>
      <c r="C27" s="32">
        <v>5</v>
      </c>
      <c r="D27" s="32">
        <v>20.512799999999999</v>
      </c>
      <c r="E27" s="32">
        <v>17.517399999999999</v>
      </c>
      <c r="F27" s="32">
        <v>2.9954000000000001</v>
      </c>
      <c r="G27" s="32">
        <v>17.517399999999999</v>
      </c>
      <c r="H27" s="32">
        <v>0.146025896025896</v>
      </c>
    </row>
    <row r="28" spans="1:8" ht="14.25">
      <c r="A28" s="32">
        <v>27</v>
      </c>
      <c r="B28" s="33">
        <v>41</v>
      </c>
      <c r="C28" s="32">
        <v>1</v>
      </c>
      <c r="D28" s="32">
        <v>1</v>
      </c>
      <c r="E28" s="32">
        <v>1</v>
      </c>
      <c r="F28" s="32">
        <v>0</v>
      </c>
      <c r="G28" s="32">
        <v>1</v>
      </c>
      <c r="H28" s="32">
        <v>0</v>
      </c>
    </row>
    <row r="29" spans="1:8" ht="14.25">
      <c r="A29" s="32">
        <v>28</v>
      </c>
      <c r="B29" s="33">
        <v>42</v>
      </c>
      <c r="C29" s="32">
        <v>5951.4380000000001</v>
      </c>
      <c r="D29" s="32">
        <v>90558.818400000004</v>
      </c>
      <c r="E29" s="32">
        <v>80913.986099999995</v>
      </c>
      <c r="F29" s="32">
        <v>9644.8323</v>
      </c>
      <c r="G29" s="32">
        <v>80913.986099999995</v>
      </c>
      <c r="H29" s="32">
        <v>0.10650351308029</v>
      </c>
    </row>
    <row r="30" spans="1:8" ht="14.25">
      <c r="A30" s="32">
        <v>29</v>
      </c>
      <c r="B30" s="33">
        <v>75</v>
      </c>
      <c r="C30" s="32">
        <v>333</v>
      </c>
      <c r="D30" s="32">
        <v>246778.974358974</v>
      </c>
      <c r="E30" s="32">
        <v>236511.449145299</v>
      </c>
      <c r="F30" s="32">
        <v>10267.525213675201</v>
      </c>
      <c r="G30" s="32">
        <v>236511.449145299</v>
      </c>
      <c r="H30" s="32">
        <v>4.1606158872917902E-2</v>
      </c>
    </row>
    <row r="31" spans="1:8" ht="14.25">
      <c r="A31" s="32">
        <v>30</v>
      </c>
      <c r="B31" s="33">
        <v>76</v>
      </c>
      <c r="C31" s="32">
        <v>1715</v>
      </c>
      <c r="D31" s="32">
        <v>333794.87640427402</v>
      </c>
      <c r="E31" s="32">
        <v>315205.39765897399</v>
      </c>
      <c r="F31" s="32">
        <v>18589.4787452991</v>
      </c>
      <c r="G31" s="32">
        <v>315205.39765897399</v>
      </c>
      <c r="H31" s="32">
        <v>5.5691324401230799E-2</v>
      </c>
    </row>
    <row r="32" spans="1:8" ht="14.25">
      <c r="A32" s="32">
        <v>31</v>
      </c>
      <c r="B32" s="33">
        <v>99</v>
      </c>
      <c r="C32" s="32">
        <v>28</v>
      </c>
      <c r="D32" s="32">
        <v>19969.115800620199</v>
      </c>
      <c r="E32" s="32">
        <v>17645.2800847137</v>
      </c>
      <c r="F32" s="32">
        <v>2323.8357159065099</v>
      </c>
      <c r="G32" s="32">
        <v>17645.2800847137</v>
      </c>
      <c r="H32" s="32">
        <v>0.116371487806903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2014-04-29T05:54:59Z</dcterms:modified>
</cp:coreProperties>
</file>