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<sst xmlns="http://schemas.openxmlformats.org/spreadsheetml/2006/main" count="114" uniqueCount="71">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</sst>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13583123.9058</v>
      </c>
      <c r="F3" s="25">
        <f>RA!I7</f>
        <v>1503035.3977999999</v>
      </c>
      <c r="G3" s="16">
        <f>E3-F3</f>
        <v>12080088.507999999</v>
      </c>
      <c r="H3" s="27">
        <f>RA!J7</f>
        <v>11.0654618791941</v>
      </c>
      <c r="I3" s="20">
        <f>SUM(I4:I39)</f>
        <v>13583126.925794495</v>
      </c>
      <c r="J3" s="21">
        <f>SUM(J4:J39)</f>
        <v>12080088.470028386</v>
      </c>
      <c r="K3" s="22">
        <f>E3-I3</f>
        <v>-3.0199944954365492</v>
      </c>
      <c r="L3" s="22">
        <f>G3-J3</f>
        <v>3.7971613928675652E-2</v>
      </c>
    </row>
    <row r="4" spans="1:12">
      <c r="A4" s="59">
        <f>RA!A8</f>
        <v>41758</v>
      </c>
      <c r="B4" s="12">
        <v>12</v>
      </c>
      <c r="C4" s="56" t="s">
        <v>6</v>
      </c>
      <c r="D4" s="56"/>
      <c r="E4" s="15">
        <f>VLOOKUP(C4,RA!B8:D39,3,0)</f>
        <v>514152.03100000002</v>
      </c>
      <c r="F4" s="25">
        <f>VLOOKUP(C4,RA!B8:I43,8,0)</f>
        <v>100889.0186</v>
      </c>
      <c r="G4" s="16">
        <f t="shared" ref="G4:G39" si="0">E4-F4</f>
        <v>413263.01240000001</v>
      </c>
      <c r="H4" s="27">
        <f>RA!J8</f>
        <v>19.622409815979101</v>
      </c>
      <c r="I4" s="20">
        <f>VLOOKUP(B4,RMS!B:D,3,FALSE)</f>
        <v>514152.37398717902</v>
      </c>
      <c r="J4" s="21">
        <f>VLOOKUP(B4,RMS!B:E,4,FALSE)</f>
        <v>413263.01471453003</v>
      </c>
      <c r="K4" s="22">
        <f t="shared" ref="K4:K39" si="1">E4-I4</f>
        <v>-0.34298717899946496</v>
      </c>
      <c r="L4" s="22">
        <f t="shared" ref="L4:L39" si="2">G4-J4</f>
        <v>-2.3145300219766796E-3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69177.822700000004</v>
      </c>
      <c r="F5" s="25">
        <f>VLOOKUP(C5,RA!B9:I44,8,0)</f>
        <v>16266.505499999999</v>
      </c>
      <c r="G5" s="16">
        <f t="shared" si="0"/>
        <v>52911.317200000005</v>
      </c>
      <c r="H5" s="27">
        <f>RA!J9</f>
        <v>23.514046648363198</v>
      </c>
      <c r="I5" s="20">
        <f>VLOOKUP(B5,RMS!B:D,3,FALSE)</f>
        <v>69177.837514666098</v>
      </c>
      <c r="J5" s="21">
        <f>VLOOKUP(B5,RMS!B:E,4,FALSE)</f>
        <v>52911.310339520503</v>
      </c>
      <c r="K5" s="22">
        <f t="shared" si="1"/>
        <v>-1.4814666094025597E-2</v>
      </c>
      <c r="L5" s="22">
        <f t="shared" si="2"/>
        <v>6.8604795014834963E-3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105358.6828</v>
      </c>
      <c r="F6" s="25">
        <f>VLOOKUP(C6,RA!B10:I45,8,0)</f>
        <v>27930.814200000001</v>
      </c>
      <c r="G6" s="16">
        <f t="shared" si="0"/>
        <v>77427.868599999987</v>
      </c>
      <c r="H6" s="27">
        <f>RA!J10</f>
        <v>26.510215824376299</v>
      </c>
      <c r="I6" s="20">
        <f>VLOOKUP(B6,RMS!B:D,3,FALSE)</f>
        <v>105360.501970085</v>
      </c>
      <c r="J6" s="21">
        <f>VLOOKUP(B6,RMS!B:E,4,FALSE)</f>
        <v>77427.867914529896</v>
      </c>
      <c r="K6" s="22">
        <f t="shared" si="1"/>
        <v>-1.8191700850002235</v>
      </c>
      <c r="L6" s="22">
        <f t="shared" si="2"/>
        <v>6.854700914118439E-4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41224.757700000002</v>
      </c>
      <c r="F7" s="25">
        <f>VLOOKUP(C7,RA!B11:I46,8,0)</f>
        <v>9131.7479999999996</v>
      </c>
      <c r="G7" s="16">
        <f t="shared" si="0"/>
        <v>32093.009700000002</v>
      </c>
      <c r="H7" s="27">
        <f>RA!J11</f>
        <v>22.1511259482794</v>
      </c>
      <c r="I7" s="20">
        <f>VLOOKUP(B7,RMS!B:D,3,FALSE)</f>
        <v>41224.769560683802</v>
      </c>
      <c r="J7" s="21">
        <f>VLOOKUP(B7,RMS!B:E,4,FALSE)</f>
        <v>32093.009766666699</v>
      </c>
      <c r="K7" s="22">
        <f t="shared" si="1"/>
        <v>-1.1860683800478E-2</v>
      </c>
      <c r="L7" s="22">
        <f t="shared" si="2"/>
        <v>-6.6666696511674672E-5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108631.1637</v>
      </c>
      <c r="F8" s="25">
        <f>VLOOKUP(C8,RA!B12:I47,8,0)</f>
        <v>19747.004000000001</v>
      </c>
      <c r="G8" s="16">
        <f t="shared" si="0"/>
        <v>88884.159700000004</v>
      </c>
      <c r="H8" s="27">
        <f>RA!J12</f>
        <v>18.178028594569899</v>
      </c>
      <c r="I8" s="20">
        <f>VLOOKUP(B8,RMS!B:D,3,FALSE)</f>
        <v>108631.163735043</v>
      </c>
      <c r="J8" s="21">
        <f>VLOOKUP(B8,RMS!B:E,4,FALSE)</f>
        <v>88884.160287179504</v>
      </c>
      <c r="K8" s="22">
        <f t="shared" si="1"/>
        <v>-3.5042990930378437E-5</v>
      </c>
      <c r="L8" s="22">
        <f t="shared" si="2"/>
        <v>-5.8717950014397502E-4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210194.69219999999</v>
      </c>
      <c r="F9" s="25">
        <f>VLOOKUP(C9,RA!B13:I48,8,0)</f>
        <v>44614.628599999996</v>
      </c>
      <c r="G9" s="16">
        <f t="shared" si="0"/>
        <v>165580.06359999999</v>
      </c>
      <c r="H9" s="27">
        <f>RA!J13</f>
        <v>21.225383064168501</v>
      </c>
      <c r="I9" s="20">
        <f>VLOOKUP(B9,RMS!B:D,3,FALSE)</f>
        <v>210194.80878547</v>
      </c>
      <c r="J9" s="21">
        <f>VLOOKUP(B9,RMS!B:E,4,FALSE)</f>
        <v>165580.06326495699</v>
      </c>
      <c r="K9" s="22">
        <f t="shared" si="1"/>
        <v>-0.116585470008431</v>
      </c>
      <c r="L9" s="22">
        <f t="shared" si="2"/>
        <v>3.3504300517961383E-4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105282.87910000001</v>
      </c>
      <c r="F10" s="25">
        <f>VLOOKUP(C10,RA!B14:I49,8,0)</f>
        <v>21959.6518</v>
      </c>
      <c r="G10" s="16">
        <f t="shared" si="0"/>
        <v>83323.227299999999</v>
      </c>
      <c r="H10" s="27">
        <f>RA!J14</f>
        <v>20.857761478143299</v>
      </c>
      <c r="I10" s="20">
        <f>VLOOKUP(B10,RMS!B:D,3,FALSE)</f>
        <v>105282.880312821</v>
      </c>
      <c r="J10" s="21">
        <f>VLOOKUP(B10,RMS!B:E,4,FALSE)</f>
        <v>83323.226943589703</v>
      </c>
      <c r="K10" s="22">
        <f t="shared" si="1"/>
        <v>-1.2128209928050637E-3</v>
      </c>
      <c r="L10" s="22">
        <f t="shared" si="2"/>
        <v>3.5641029535327107E-4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90603.304799999998</v>
      </c>
      <c r="F11" s="25">
        <f>VLOOKUP(C11,RA!B15:I50,8,0)</f>
        <v>14322.097400000001</v>
      </c>
      <c r="G11" s="16">
        <f t="shared" si="0"/>
        <v>76281.207399999999</v>
      </c>
      <c r="H11" s="27">
        <f>RA!J15</f>
        <v>15.807477918840799</v>
      </c>
      <c r="I11" s="20">
        <f>VLOOKUP(B11,RMS!B:D,3,FALSE)</f>
        <v>90603.357139316198</v>
      </c>
      <c r="J11" s="21">
        <f>VLOOKUP(B11,RMS!B:E,4,FALSE)</f>
        <v>76281.208194871797</v>
      </c>
      <c r="K11" s="22">
        <f t="shared" si="1"/>
        <v>-5.2339316200232133E-2</v>
      </c>
      <c r="L11" s="22">
        <f t="shared" si="2"/>
        <v>-7.9487179755233228E-4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605112.13049999997</v>
      </c>
      <c r="F12" s="25">
        <f>VLOOKUP(C12,RA!B16:I51,8,0)</f>
        <v>35089.466999999997</v>
      </c>
      <c r="G12" s="16">
        <f t="shared" si="0"/>
        <v>570022.66350000002</v>
      </c>
      <c r="H12" s="27">
        <f>RA!J16</f>
        <v>5.7988371462667301</v>
      </c>
      <c r="I12" s="20">
        <f>VLOOKUP(B12,RMS!B:D,3,FALSE)</f>
        <v>605111.97719999996</v>
      </c>
      <c r="J12" s="21">
        <f>VLOOKUP(B12,RMS!B:E,4,FALSE)</f>
        <v>570022.66350000002</v>
      </c>
      <c r="K12" s="22">
        <f t="shared" si="1"/>
        <v>0.15330000000540167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547321.09050000005</v>
      </c>
      <c r="F13" s="25">
        <f>VLOOKUP(C13,RA!B17:I52,8,0)</f>
        <v>41106.529300000002</v>
      </c>
      <c r="G13" s="16">
        <f t="shared" si="0"/>
        <v>506214.56120000005</v>
      </c>
      <c r="H13" s="27">
        <f>RA!J17</f>
        <v>7.5104961262222698</v>
      </c>
      <c r="I13" s="20">
        <f>VLOOKUP(B13,RMS!B:D,3,FALSE)</f>
        <v>547321.15571709396</v>
      </c>
      <c r="J13" s="21">
        <f>VLOOKUP(B13,RMS!B:E,4,FALSE)</f>
        <v>506214.561181197</v>
      </c>
      <c r="K13" s="22">
        <f t="shared" si="1"/>
        <v>-6.5217093913815916E-2</v>
      </c>
      <c r="L13" s="22">
        <f t="shared" si="2"/>
        <v>1.880305353552103E-5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1587943.7589</v>
      </c>
      <c r="F14" s="25">
        <f>VLOOKUP(C14,RA!B18:I53,8,0)</f>
        <v>205534.1269</v>
      </c>
      <c r="G14" s="16">
        <f t="shared" si="0"/>
        <v>1382409.632</v>
      </c>
      <c r="H14" s="27">
        <f>RA!J18</f>
        <v>12.943413502401199</v>
      </c>
      <c r="I14" s="20">
        <f>VLOOKUP(B14,RMS!B:D,3,FALSE)</f>
        <v>1587944.01803761</v>
      </c>
      <c r="J14" s="21">
        <f>VLOOKUP(B14,RMS!B:E,4,FALSE)</f>
        <v>1382409.6465606799</v>
      </c>
      <c r="K14" s="22">
        <f t="shared" si="1"/>
        <v>-0.25913760997354984</v>
      </c>
      <c r="L14" s="22">
        <f t="shared" si="2"/>
        <v>-1.4560679905116558E-2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468248.2475</v>
      </c>
      <c r="F15" s="25">
        <f>VLOOKUP(C15,RA!B19:I54,8,0)</f>
        <v>60555.642899999999</v>
      </c>
      <c r="G15" s="16">
        <f t="shared" si="0"/>
        <v>407692.60460000002</v>
      </c>
      <c r="H15" s="27">
        <f>RA!J19</f>
        <v>12.9323800405681</v>
      </c>
      <c r="I15" s="20">
        <f>VLOOKUP(B15,RMS!B:D,3,FALSE)</f>
        <v>468248.28908974398</v>
      </c>
      <c r="J15" s="21">
        <f>VLOOKUP(B15,RMS!B:E,4,FALSE)</f>
        <v>407692.60452649603</v>
      </c>
      <c r="K15" s="22">
        <f t="shared" si="1"/>
        <v>-4.1589743981603533E-2</v>
      </c>
      <c r="L15" s="22">
        <f t="shared" si="2"/>
        <v>7.3503993917256594E-5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744550.18189999997</v>
      </c>
      <c r="F16" s="25">
        <f>VLOOKUP(C16,RA!B20:I55,8,0)</f>
        <v>58599.238499999999</v>
      </c>
      <c r="G16" s="16">
        <f t="shared" si="0"/>
        <v>685950.94339999999</v>
      </c>
      <c r="H16" s="27">
        <f>RA!J20</f>
        <v>7.8704216216107801</v>
      </c>
      <c r="I16" s="20">
        <f>VLOOKUP(B16,RMS!B:D,3,FALSE)</f>
        <v>744550.18409999995</v>
      </c>
      <c r="J16" s="21">
        <f>VLOOKUP(B16,RMS!B:E,4,FALSE)</f>
        <v>685950.94339999999</v>
      </c>
      <c r="K16" s="22">
        <f t="shared" si="1"/>
        <v>-2.199999988079071E-3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316489.83510000003</v>
      </c>
      <c r="F17" s="25">
        <f>VLOOKUP(C17,RA!B21:I56,8,0)</f>
        <v>34433.690900000001</v>
      </c>
      <c r="G17" s="16">
        <f t="shared" si="0"/>
        <v>282056.14420000004</v>
      </c>
      <c r="H17" s="27">
        <f>RA!J21</f>
        <v>10.879872615536</v>
      </c>
      <c r="I17" s="20">
        <f>VLOOKUP(B17,RMS!B:D,3,FALSE)</f>
        <v>316489.793974336</v>
      </c>
      <c r="J17" s="21">
        <f>VLOOKUP(B17,RMS!B:E,4,FALSE)</f>
        <v>282056.14415575197</v>
      </c>
      <c r="K17" s="22">
        <f t="shared" si="1"/>
        <v>4.112566402181983E-2</v>
      </c>
      <c r="L17" s="22">
        <f t="shared" si="2"/>
        <v>4.4248066842556E-5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918179.02879999997</v>
      </c>
      <c r="F18" s="25">
        <f>VLOOKUP(C18,RA!B22:I57,8,0)</f>
        <v>113320.18120000001</v>
      </c>
      <c r="G18" s="16">
        <f t="shared" si="0"/>
        <v>804858.84759999998</v>
      </c>
      <c r="H18" s="27">
        <f>RA!J22</f>
        <v>12.3418394066462</v>
      </c>
      <c r="I18" s="20">
        <f>VLOOKUP(B18,RMS!B:D,3,FALSE)</f>
        <v>918178.97649999999</v>
      </c>
      <c r="J18" s="21">
        <f>VLOOKUP(B18,RMS!B:E,4,FALSE)</f>
        <v>804858.84649999999</v>
      </c>
      <c r="K18" s="22">
        <f t="shared" si="1"/>
        <v>5.2299999981187284E-2</v>
      </c>
      <c r="L18" s="22">
        <f t="shared" si="2"/>
        <v>1.0999999940395355E-3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2116494.8675000002</v>
      </c>
      <c r="F19" s="25">
        <f>VLOOKUP(C19,RA!B23:I58,8,0)</f>
        <v>38814.046699999999</v>
      </c>
      <c r="G19" s="16">
        <f t="shared" si="0"/>
        <v>2077680.8208000001</v>
      </c>
      <c r="H19" s="27">
        <f>RA!J23</f>
        <v>1.83388333683261</v>
      </c>
      <c r="I19" s="20">
        <f>VLOOKUP(B19,RMS!B:D,3,FALSE)</f>
        <v>2116495.5596393198</v>
      </c>
      <c r="J19" s="21">
        <f>VLOOKUP(B19,RMS!B:E,4,FALSE)</f>
        <v>2077680.8487606801</v>
      </c>
      <c r="K19" s="22">
        <f t="shared" si="1"/>
        <v>-0.69213931960985065</v>
      </c>
      <c r="L19" s="22">
        <f t="shared" si="2"/>
        <v>-2.7960679959505796E-2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222112.1409</v>
      </c>
      <c r="F20" s="25">
        <f>VLOOKUP(C20,RA!B24:I59,8,0)</f>
        <v>38499.858</v>
      </c>
      <c r="G20" s="16">
        <f t="shared" si="0"/>
        <v>183612.28289999999</v>
      </c>
      <c r="H20" s="27">
        <f>RA!J24</f>
        <v>17.3335225368583</v>
      </c>
      <c r="I20" s="20">
        <f>VLOOKUP(B20,RMS!B:D,3,FALSE)</f>
        <v>222112.164939604</v>
      </c>
      <c r="J20" s="21">
        <f>VLOOKUP(B20,RMS!B:E,4,FALSE)</f>
        <v>183612.294767313</v>
      </c>
      <c r="K20" s="22">
        <f t="shared" si="1"/>
        <v>-2.4039604002609849E-2</v>
      </c>
      <c r="L20" s="22">
        <f t="shared" si="2"/>
        <v>-1.1867313005495816E-2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182908.63750000001</v>
      </c>
      <c r="F21" s="25">
        <f>VLOOKUP(C21,RA!B25:I60,8,0)</f>
        <v>19126.589</v>
      </c>
      <c r="G21" s="16">
        <f t="shared" si="0"/>
        <v>163782.0485</v>
      </c>
      <c r="H21" s="27">
        <f>RA!J25</f>
        <v>10.456908575463</v>
      </c>
      <c r="I21" s="20">
        <f>VLOOKUP(B21,RMS!B:D,3,FALSE)</f>
        <v>182908.64114803</v>
      </c>
      <c r="J21" s="21">
        <f>VLOOKUP(B21,RMS!B:E,4,FALSE)</f>
        <v>163782.05482193001</v>
      </c>
      <c r="K21" s="22">
        <f t="shared" si="1"/>
        <v>-3.6480299895629287E-3</v>
      </c>
      <c r="L21" s="22">
        <f t="shared" si="2"/>
        <v>-6.3219300063792616E-3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443846.22499999998</v>
      </c>
      <c r="F22" s="25">
        <f>VLOOKUP(C22,RA!B26:I61,8,0)</f>
        <v>96478.163</v>
      </c>
      <c r="G22" s="16">
        <f t="shared" si="0"/>
        <v>347368.06199999998</v>
      </c>
      <c r="H22" s="27">
        <f>RA!J26</f>
        <v>21.736844331615099</v>
      </c>
      <c r="I22" s="20">
        <f>VLOOKUP(B22,RMS!B:D,3,FALSE)</f>
        <v>443846.24924241001</v>
      </c>
      <c r="J22" s="21">
        <f>VLOOKUP(B22,RMS!B:E,4,FALSE)</f>
        <v>347368.03915909701</v>
      </c>
      <c r="K22" s="22">
        <f t="shared" si="1"/>
        <v>-2.4242410028818995E-2</v>
      </c>
      <c r="L22" s="22">
        <f t="shared" si="2"/>
        <v>2.2840902965981513E-2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243967.01800000001</v>
      </c>
      <c r="F23" s="25">
        <f>VLOOKUP(C23,RA!B27:I62,8,0)</f>
        <v>77205.706699999995</v>
      </c>
      <c r="G23" s="16">
        <f t="shared" si="0"/>
        <v>166761.3113</v>
      </c>
      <c r="H23" s="27">
        <f>RA!J27</f>
        <v>31.645960725723999</v>
      </c>
      <c r="I23" s="20">
        <f>VLOOKUP(B23,RMS!B:D,3,FALSE)</f>
        <v>243967.00676790701</v>
      </c>
      <c r="J23" s="21">
        <f>VLOOKUP(B23,RMS!B:E,4,FALSE)</f>
        <v>166761.311170651</v>
      </c>
      <c r="K23" s="22">
        <f t="shared" si="1"/>
        <v>1.123209300567396E-2</v>
      </c>
      <c r="L23" s="22">
        <f t="shared" si="2"/>
        <v>1.2934900587424636E-4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788520.43209999998</v>
      </c>
      <c r="F24" s="25">
        <f>VLOOKUP(C24,RA!B28:I63,8,0)</f>
        <v>58224.464</v>
      </c>
      <c r="G24" s="16">
        <f t="shared" si="0"/>
        <v>730295.96809999994</v>
      </c>
      <c r="H24" s="27">
        <f>RA!J28</f>
        <v>7.3840146215280296</v>
      </c>
      <c r="I24" s="20">
        <f>VLOOKUP(B24,RMS!B:D,3,FALSE)</f>
        <v>788520.43185398204</v>
      </c>
      <c r="J24" s="21">
        <f>VLOOKUP(B24,RMS!B:E,4,FALSE)</f>
        <v>730295.97113982297</v>
      </c>
      <c r="K24" s="22">
        <f t="shared" si="1"/>
        <v>2.4601793847978115E-4</v>
      </c>
      <c r="L24" s="22">
        <f t="shared" si="2"/>
        <v>-3.0398230301216245E-3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707096.07189999998</v>
      </c>
      <c r="F25" s="25">
        <f>VLOOKUP(C25,RA!B29:I64,8,0)</f>
        <v>100975.363</v>
      </c>
      <c r="G25" s="16">
        <f t="shared" si="0"/>
        <v>606120.70889999997</v>
      </c>
      <c r="H25" s="27">
        <f>RA!J29</f>
        <v>14.280289060109499</v>
      </c>
      <c r="I25" s="20">
        <f>VLOOKUP(B25,RMS!B:D,3,FALSE)</f>
        <v>707096.06894513301</v>
      </c>
      <c r="J25" s="21">
        <f>VLOOKUP(B25,RMS!B:E,4,FALSE)</f>
        <v>606120.70038034697</v>
      </c>
      <c r="K25" s="22">
        <f t="shared" si="1"/>
        <v>2.9548669699579477E-3</v>
      </c>
      <c r="L25" s="22">
        <f t="shared" si="2"/>
        <v>8.5196529980748892E-3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1029722.7416</v>
      </c>
      <c r="F26" s="25">
        <f>VLOOKUP(C26,RA!B30:I65,8,0)</f>
        <v>150756.65530000001</v>
      </c>
      <c r="G26" s="16">
        <f t="shared" si="0"/>
        <v>878966.08629999997</v>
      </c>
      <c r="H26" s="27">
        <f>RA!J30</f>
        <v>14.6405094507044</v>
      </c>
      <c r="I26" s="20">
        <f>VLOOKUP(B26,RMS!B:D,3,FALSE)</f>
        <v>1029722.71920442</v>
      </c>
      <c r="J26" s="21">
        <f>VLOOKUP(B26,RMS!B:E,4,FALSE)</f>
        <v>878966.09256560099</v>
      </c>
      <c r="K26" s="22">
        <f t="shared" si="1"/>
        <v>2.2395579959265888E-2</v>
      </c>
      <c r="L26" s="22">
        <f t="shared" si="2"/>
        <v>-6.2656010268256068E-3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653779.70830000006</v>
      </c>
      <c r="F27" s="25">
        <f>VLOOKUP(C27,RA!B31:I66,8,0)</f>
        <v>46110.843200000003</v>
      </c>
      <c r="G27" s="16">
        <f t="shared" si="0"/>
        <v>607668.86510000005</v>
      </c>
      <c r="H27" s="27">
        <f>RA!J31</f>
        <v>7.05296334753191</v>
      </c>
      <c r="I27" s="20">
        <f>VLOOKUP(B27,RMS!B:D,3,FALSE)</f>
        <v>653779.69745752204</v>
      </c>
      <c r="J27" s="21">
        <f>VLOOKUP(B27,RMS!B:E,4,FALSE)</f>
        <v>607668.80820176995</v>
      </c>
      <c r="K27" s="22">
        <f t="shared" si="1"/>
        <v>1.0842478019185364E-2</v>
      </c>
      <c r="L27" s="22">
        <f t="shared" si="2"/>
        <v>5.6898230104707181E-2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137890.10219999999</v>
      </c>
      <c r="F28" s="25">
        <f>VLOOKUP(C28,RA!B32:I67,8,0)</f>
        <v>38691.224000000002</v>
      </c>
      <c r="G28" s="16">
        <f t="shared" si="0"/>
        <v>99198.878199999992</v>
      </c>
      <c r="H28" s="27">
        <f>RA!J32</f>
        <v>28.0594642999692</v>
      </c>
      <c r="I28" s="20">
        <f>VLOOKUP(B28,RMS!B:D,3,FALSE)</f>
        <v>137889.95057377699</v>
      </c>
      <c r="J28" s="21">
        <f>VLOOKUP(B28,RMS!B:E,4,FALSE)</f>
        <v>99198.859841914993</v>
      </c>
      <c r="K28" s="22">
        <f t="shared" si="1"/>
        <v>0.15162622299976647</v>
      </c>
      <c r="L28" s="22">
        <f t="shared" si="2"/>
        <v>1.8358084998908453E-2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7.6924000000000001</v>
      </c>
      <c r="F29" s="25">
        <f>VLOOKUP(C29,RA!B33:I68,8,0)</f>
        <v>1.4978</v>
      </c>
      <c r="G29" s="16">
        <f t="shared" si="0"/>
        <v>6.1946000000000003</v>
      </c>
      <c r="H29" s="27">
        <f>RA!J33</f>
        <v>19.471166346003798</v>
      </c>
      <c r="I29" s="20">
        <f>VLOOKUP(B29,RMS!B:D,3,FALSE)</f>
        <v>7.6924000000000001</v>
      </c>
      <c r="J29" s="21">
        <f>VLOOKUP(B29,RMS!B:E,4,FALSE)</f>
        <v>6.1946000000000003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101461.04489999999</v>
      </c>
      <c r="F31" s="25">
        <f>VLOOKUP(C31,RA!B35:I70,8,0)</f>
        <v>10374.1445</v>
      </c>
      <c r="G31" s="16">
        <f t="shared" si="0"/>
        <v>91086.900399999999</v>
      </c>
      <c r="H31" s="27">
        <f>RA!J35</f>
        <v>10.2247562207</v>
      </c>
      <c r="I31" s="20">
        <f>VLOOKUP(B31,RMS!B:D,3,FALSE)</f>
        <v>101461.04489999999</v>
      </c>
      <c r="J31" s="21">
        <f>VLOOKUP(B31,RMS!B:E,4,FALSE)</f>
        <v>91086.903600000005</v>
      </c>
      <c r="K31" s="22">
        <f t="shared" si="1"/>
        <v>0</v>
      </c>
      <c r="L31" s="22">
        <f t="shared" si="2"/>
        <v>-3.2000000064726919E-3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189190.59830000001</v>
      </c>
      <c r="F35" s="25">
        <f>VLOOKUP(C35,RA!B8:I74,8,0)</f>
        <v>9042.8919000000005</v>
      </c>
      <c r="G35" s="16">
        <f t="shared" si="0"/>
        <v>180147.70640000002</v>
      </c>
      <c r="H35" s="27">
        <f>RA!J39</f>
        <v>4.7797786894572099</v>
      </c>
      <c r="I35" s="20">
        <f>VLOOKUP(B35,RMS!B:D,3,FALSE)</f>
        <v>189190.59829059799</v>
      </c>
      <c r="J35" s="21">
        <f>VLOOKUP(B35,RMS!B:E,4,FALSE)</f>
        <v>180147.70512820501</v>
      </c>
      <c r="K35" s="22">
        <f t="shared" si="1"/>
        <v>9.4020215328782797E-6</v>
      </c>
      <c r="L35" s="22">
        <f t="shared" si="2"/>
        <v>1.2717950157821178E-3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326308.13880000002</v>
      </c>
      <c r="F36" s="25">
        <f>VLOOKUP(C36,RA!B8:I75,8,0)</f>
        <v>14047.6209</v>
      </c>
      <c r="G36" s="16">
        <f t="shared" si="0"/>
        <v>312260.51790000004</v>
      </c>
      <c r="H36" s="27">
        <f>RA!J40</f>
        <v>4.3050170160205603</v>
      </c>
      <c r="I36" s="20">
        <f>VLOOKUP(B36,RMS!B:D,3,FALSE)</f>
        <v>326308.13352478598</v>
      </c>
      <c r="J36" s="21">
        <f>VLOOKUP(B36,RMS!B:E,4,FALSE)</f>
        <v>312260.52012478601</v>
      </c>
      <c r="K36" s="22">
        <f t="shared" si="1"/>
        <v>5.2752140327356756E-3</v>
      </c>
      <c r="L36" s="22">
        <f t="shared" si="2"/>
        <v>-2.2247859742492437E-3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7348.8792000000003</v>
      </c>
      <c r="F39" s="25">
        <f>VLOOKUP(C39,RA!B8:I78,8,0)</f>
        <v>1185.9849999999999</v>
      </c>
      <c r="G39" s="16">
        <f t="shared" si="0"/>
        <v>6162.8942000000006</v>
      </c>
      <c r="H39" s="27">
        <f>RA!J43</f>
        <v>16.138311267927801</v>
      </c>
      <c r="I39" s="20">
        <f>VLOOKUP(B39,RMS!B:D,3,FALSE)</f>
        <v>7348.8792829589302</v>
      </c>
      <c r="J39" s="21">
        <f>VLOOKUP(B39,RMS!B:E,4,FALSE)</f>
        <v>6162.8945162998298</v>
      </c>
      <c r="K39" s="22">
        <f t="shared" si="1"/>
        <v>-8.2958929851884022E-5</v>
      </c>
      <c r="L39" s="22">
        <f t="shared" si="2"/>
        <v>-3.1629982913727872E-4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13583123.9058</v>
      </c>
      <c r="E7" s="44">
        <v>26824662</v>
      </c>
      <c r="F7" s="45">
        <v>50.636701054425203</v>
      </c>
      <c r="G7" s="44">
        <v>20451747.239300001</v>
      </c>
      <c r="H7" s="45">
        <v>-33.584530715797598</v>
      </c>
      <c r="I7" s="44">
        <v>1503035.3977999999</v>
      </c>
      <c r="J7" s="45">
        <v>11.0654618791941</v>
      </c>
      <c r="K7" s="44">
        <v>1922959.4421000001</v>
      </c>
      <c r="L7" s="45">
        <v>9.4024213168684607</v>
      </c>
      <c r="M7" s="45">
        <v>-0.21837384351768499</v>
      </c>
      <c r="N7" s="44">
        <v>462838667.16210002</v>
      </c>
      <c r="O7" s="44">
        <v>2607841798.8301001</v>
      </c>
      <c r="P7" s="44">
        <v>822930</v>
      </c>
      <c r="Q7" s="44">
        <v>811303</v>
      </c>
      <c r="R7" s="45">
        <v>1.4331267109822099</v>
      </c>
      <c r="S7" s="44">
        <v>16.5058071838431</v>
      </c>
      <c r="T7" s="44">
        <v>16.213053510217499</v>
      </c>
      <c r="U7" s="46">
        <v>1.7736404549312299</v>
      </c>
    </row>
    <row r="8" spans="1:23" ht="12" thickBot="1">
      <c r="A8" s="70">
        <v>41758</v>
      </c>
      <c r="B8" s="60" t="s">
        <v>6</v>
      </c>
      <c r="C8" s="61"/>
      <c r="D8" s="47">
        <v>514152.03100000002</v>
      </c>
      <c r="E8" s="47">
        <v>673837</v>
      </c>
      <c r="F8" s="48">
        <v>76.302137015331596</v>
      </c>
      <c r="G8" s="47">
        <v>550209.88910000003</v>
      </c>
      <c r="H8" s="48">
        <v>-6.5534732861637996</v>
      </c>
      <c r="I8" s="47">
        <v>100889.0186</v>
      </c>
      <c r="J8" s="48">
        <v>19.622409815979101</v>
      </c>
      <c r="K8" s="47">
        <v>98249.779800000004</v>
      </c>
      <c r="L8" s="48">
        <v>17.856781883857298</v>
      </c>
      <c r="M8" s="48">
        <v>2.6862541629839001E-2</v>
      </c>
      <c r="N8" s="47">
        <v>16001710.2237</v>
      </c>
      <c r="O8" s="47">
        <v>104985340.0522</v>
      </c>
      <c r="P8" s="47">
        <v>20181</v>
      </c>
      <c r="Q8" s="47">
        <v>20581</v>
      </c>
      <c r="R8" s="48">
        <v>-1.9435401583985299</v>
      </c>
      <c r="S8" s="47">
        <v>25.477034388781501</v>
      </c>
      <c r="T8" s="47">
        <v>25.6802423740343</v>
      </c>
      <c r="U8" s="49">
        <v>-0.79761239927615302</v>
      </c>
    </row>
    <row r="9" spans="1:23" ht="12" thickBot="1">
      <c r="A9" s="71"/>
      <c r="B9" s="60" t="s">
        <v>7</v>
      </c>
      <c r="C9" s="61"/>
      <c r="D9" s="47">
        <v>69177.822700000004</v>
      </c>
      <c r="E9" s="47">
        <v>141906</v>
      </c>
      <c r="F9" s="48">
        <v>48.749047045227101</v>
      </c>
      <c r="G9" s="47">
        <v>121165.94289999999</v>
      </c>
      <c r="H9" s="48">
        <v>-42.906545317694203</v>
      </c>
      <c r="I9" s="47">
        <v>16266.505499999999</v>
      </c>
      <c r="J9" s="48">
        <v>23.514046648363198</v>
      </c>
      <c r="K9" s="47">
        <v>24622.854200000002</v>
      </c>
      <c r="L9" s="48">
        <v>20.321596655523599</v>
      </c>
      <c r="M9" s="48">
        <v>-0.33937368235726301</v>
      </c>
      <c r="N9" s="47">
        <v>2766708.6209999998</v>
      </c>
      <c r="O9" s="47">
        <v>17628101.293400001</v>
      </c>
      <c r="P9" s="47">
        <v>4094</v>
      </c>
      <c r="Q9" s="47">
        <v>3885</v>
      </c>
      <c r="R9" s="48">
        <v>5.3796653796653899</v>
      </c>
      <c r="S9" s="47">
        <v>16.897367537860301</v>
      </c>
      <c r="T9" s="47">
        <v>17.526267181467201</v>
      </c>
      <c r="U9" s="49">
        <v>-3.7218794122681298</v>
      </c>
    </row>
    <row r="10" spans="1:23" ht="12" thickBot="1">
      <c r="A10" s="71"/>
      <c r="B10" s="60" t="s">
        <v>8</v>
      </c>
      <c r="C10" s="61"/>
      <c r="D10" s="47">
        <v>105358.6828</v>
      </c>
      <c r="E10" s="47">
        <v>404980</v>
      </c>
      <c r="F10" s="48">
        <v>26.015774309842499</v>
      </c>
      <c r="G10" s="47">
        <v>329333.08760000003</v>
      </c>
      <c r="H10" s="48">
        <v>-68.008473254905297</v>
      </c>
      <c r="I10" s="47">
        <v>27930.814200000001</v>
      </c>
      <c r="J10" s="48">
        <v>26.510215824376299</v>
      </c>
      <c r="K10" s="47">
        <v>16412.961599999999</v>
      </c>
      <c r="L10" s="48">
        <v>4.9836965121265902</v>
      </c>
      <c r="M10" s="48">
        <v>0.70175346050891896</v>
      </c>
      <c r="N10" s="47">
        <v>3902266.5573999998</v>
      </c>
      <c r="O10" s="47">
        <v>24870420.922699999</v>
      </c>
      <c r="P10" s="47">
        <v>74665</v>
      </c>
      <c r="Q10" s="47">
        <v>73040</v>
      </c>
      <c r="R10" s="48">
        <v>2.22480832420591</v>
      </c>
      <c r="S10" s="47">
        <v>1.4110852849394</v>
      </c>
      <c r="T10" s="47">
        <v>1.3878331215772199</v>
      </c>
      <c r="U10" s="49">
        <v>1.64782126284993</v>
      </c>
    </row>
    <row r="11" spans="1:23" ht="12" thickBot="1">
      <c r="A11" s="71"/>
      <c r="B11" s="60" t="s">
        <v>9</v>
      </c>
      <c r="C11" s="61"/>
      <c r="D11" s="47">
        <v>41224.757700000002</v>
      </c>
      <c r="E11" s="47">
        <v>62536</v>
      </c>
      <c r="F11" s="48">
        <v>65.921641454522202</v>
      </c>
      <c r="G11" s="47">
        <v>53673.949500000002</v>
      </c>
      <c r="H11" s="48">
        <v>-23.1941042460458</v>
      </c>
      <c r="I11" s="47">
        <v>9131.7479999999996</v>
      </c>
      <c r="J11" s="48">
        <v>22.1511259482794</v>
      </c>
      <c r="K11" s="47">
        <v>11341.906300000001</v>
      </c>
      <c r="L11" s="48">
        <v>21.131119296522101</v>
      </c>
      <c r="M11" s="48">
        <v>-0.19486656312792899</v>
      </c>
      <c r="N11" s="47">
        <v>1508504.7165000001</v>
      </c>
      <c r="O11" s="47">
        <v>10747398.1645</v>
      </c>
      <c r="P11" s="47">
        <v>2308</v>
      </c>
      <c r="Q11" s="47">
        <v>2288</v>
      </c>
      <c r="R11" s="48">
        <v>0.87412587412587495</v>
      </c>
      <c r="S11" s="47">
        <v>17.861680112651602</v>
      </c>
      <c r="T11" s="47">
        <v>30.841825437062901</v>
      </c>
      <c r="U11" s="49">
        <v>-72.670349275918895</v>
      </c>
    </row>
    <row r="12" spans="1:23" ht="12" thickBot="1">
      <c r="A12" s="71"/>
      <c r="B12" s="60" t="s">
        <v>10</v>
      </c>
      <c r="C12" s="61"/>
      <c r="D12" s="47">
        <v>108631.1637</v>
      </c>
      <c r="E12" s="47">
        <v>345483</v>
      </c>
      <c r="F12" s="48">
        <v>31.443273243545999</v>
      </c>
      <c r="G12" s="47">
        <v>291825.64120000001</v>
      </c>
      <c r="H12" s="48">
        <v>-62.775319107223098</v>
      </c>
      <c r="I12" s="47">
        <v>19747.004000000001</v>
      </c>
      <c r="J12" s="48">
        <v>18.178028594569899</v>
      </c>
      <c r="K12" s="47">
        <v>33992.625899999999</v>
      </c>
      <c r="L12" s="48">
        <v>11.6482656425326</v>
      </c>
      <c r="M12" s="48">
        <v>-0.41907977165129801</v>
      </c>
      <c r="N12" s="47">
        <v>3978352.0225999998</v>
      </c>
      <c r="O12" s="47">
        <v>29076639.793699998</v>
      </c>
      <c r="P12" s="47">
        <v>1072</v>
      </c>
      <c r="Q12" s="47">
        <v>1167</v>
      </c>
      <c r="R12" s="48">
        <v>-8.1405312767780593</v>
      </c>
      <c r="S12" s="47">
        <v>101.335040764925</v>
      </c>
      <c r="T12" s="47">
        <v>96.086144558697498</v>
      </c>
      <c r="U12" s="49">
        <v>5.17974450555967</v>
      </c>
    </row>
    <row r="13" spans="1:23" ht="12" thickBot="1">
      <c r="A13" s="71"/>
      <c r="B13" s="60" t="s">
        <v>11</v>
      </c>
      <c r="C13" s="61"/>
      <c r="D13" s="47">
        <v>210194.69219999999</v>
      </c>
      <c r="E13" s="47">
        <v>372183</v>
      </c>
      <c r="F13" s="48">
        <v>56.476166885645</v>
      </c>
      <c r="G13" s="47">
        <v>324984.72720000002</v>
      </c>
      <c r="H13" s="48">
        <v>-35.321670648650702</v>
      </c>
      <c r="I13" s="47">
        <v>44614.628599999996</v>
      </c>
      <c r="J13" s="48">
        <v>21.225383064168501</v>
      </c>
      <c r="K13" s="47">
        <v>70056.392200000002</v>
      </c>
      <c r="L13" s="48">
        <v>21.556826009514701</v>
      </c>
      <c r="M13" s="48">
        <v>-0.36316120201234098</v>
      </c>
      <c r="N13" s="47">
        <v>7543153.2570000002</v>
      </c>
      <c r="O13" s="47">
        <v>51279460.111900002</v>
      </c>
      <c r="P13" s="47">
        <v>9426</v>
      </c>
      <c r="Q13" s="47">
        <v>9613</v>
      </c>
      <c r="R13" s="48">
        <v>-1.9452824300426499</v>
      </c>
      <c r="S13" s="47">
        <v>22.299458115849799</v>
      </c>
      <c r="T13" s="47">
        <v>22.838274898574898</v>
      </c>
      <c r="U13" s="49">
        <v>-2.4162774715233901</v>
      </c>
    </row>
    <row r="14" spans="1:23" ht="12" thickBot="1">
      <c r="A14" s="71"/>
      <c r="B14" s="60" t="s">
        <v>12</v>
      </c>
      <c r="C14" s="61"/>
      <c r="D14" s="47">
        <v>105282.87910000001</v>
      </c>
      <c r="E14" s="47">
        <v>257612</v>
      </c>
      <c r="F14" s="48">
        <v>40.8687790553235</v>
      </c>
      <c r="G14" s="47">
        <v>243885.11470000001</v>
      </c>
      <c r="H14" s="48">
        <v>-56.830953283267398</v>
      </c>
      <c r="I14" s="47">
        <v>21959.6518</v>
      </c>
      <c r="J14" s="48">
        <v>20.857761478143299</v>
      </c>
      <c r="K14" s="47">
        <v>46817.644899999999</v>
      </c>
      <c r="L14" s="48">
        <v>19.196597938168502</v>
      </c>
      <c r="M14" s="48">
        <v>-0.53095351449427597</v>
      </c>
      <c r="N14" s="47">
        <v>3773301.3936000001</v>
      </c>
      <c r="O14" s="47">
        <v>22409714.4998</v>
      </c>
      <c r="P14" s="47">
        <v>2131</v>
      </c>
      <c r="Q14" s="47">
        <v>1670</v>
      </c>
      <c r="R14" s="48">
        <v>27.604790419161699</v>
      </c>
      <c r="S14" s="47">
        <v>49.405386719849801</v>
      </c>
      <c r="T14" s="47">
        <v>57.287124730538899</v>
      </c>
      <c r="U14" s="49">
        <v>-15.9531956614002</v>
      </c>
    </row>
    <row r="15" spans="1:23" ht="12" thickBot="1">
      <c r="A15" s="71"/>
      <c r="B15" s="60" t="s">
        <v>13</v>
      </c>
      <c r="C15" s="61"/>
      <c r="D15" s="47">
        <v>90603.304799999998</v>
      </c>
      <c r="E15" s="47">
        <v>181105</v>
      </c>
      <c r="F15" s="48">
        <v>50.0280526766241</v>
      </c>
      <c r="G15" s="47">
        <v>163772.9853</v>
      </c>
      <c r="H15" s="48">
        <v>-44.677503048483501</v>
      </c>
      <c r="I15" s="47">
        <v>14322.097400000001</v>
      </c>
      <c r="J15" s="48">
        <v>15.807477918840799</v>
      </c>
      <c r="K15" s="47">
        <v>38074.236400000002</v>
      </c>
      <c r="L15" s="48">
        <v>23.248178770299301</v>
      </c>
      <c r="M15" s="48">
        <v>-0.62383756696956405</v>
      </c>
      <c r="N15" s="47">
        <v>3523801.0715000001</v>
      </c>
      <c r="O15" s="47">
        <v>17166102.269499999</v>
      </c>
      <c r="P15" s="47">
        <v>3260</v>
      </c>
      <c r="Q15" s="47">
        <v>3300</v>
      </c>
      <c r="R15" s="48">
        <v>-1.2121212121212099</v>
      </c>
      <c r="S15" s="47">
        <v>27.792424785276101</v>
      </c>
      <c r="T15" s="47">
        <v>25.4876198787879</v>
      </c>
      <c r="U15" s="49">
        <v>8.2929248681793393</v>
      </c>
    </row>
    <row r="16" spans="1:23" ht="12" thickBot="1">
      <c r="A16" s="71"/>
      <c r="B16" s="60" t="s">
        <v>14</v>
      </c>
      <c r="C16" s="61"/>
      <c r="D16" s="47">
        <v>605112.13049999997</v>
      </c>
      <c r="E16" s="47">
        <v>1210320</v>
      </c>
      <c r="F16" s="48">
        <v>49.996044888954998</v>
      </c>
      <c r="G16" s="47">
        <v>989456.73250000004</v>
      </c>
      <c r="H16" s="48">
        <v>-38.844002913487699</v>
      </c>
      <c r="I16" s="47">
        <v>35089.466999999997</v>
      </c>
      <c r="J16" s="48">
        <v>5.7988371462667301</v>
      </c>
      <c r="K16" s="47">
        <v>64309.991399999999</v>
      </c>
      <c r="L16" s="48">
        <v>6.4995253746479502</v>
      </c>
      <c r="M16" s="48">
        <v>-0.45436990059992399</v>
      </c>
      <c r="N16" s="47">
        <v>24312573.236699998</v>
      </c>
      <c r="O16" s="47">
        <v>128963268.2938</v>
      </c>
      <c r="P16" s="47">
        <v>37904</v>
      </c>
      <c r="Q16" s="47">
        <v>39595</v>
      </c>
      <c r="R16" s="48">
        <v>-4.2707412552089901</v>
      </c>
      <c r="S16" s="47">
        <v>15.964334384233901</v>
      </c>
      <c r="T16" s="47">
        <v>16.138939749968401</v>
      </c>
      <c r="U16" s="49">
        <v>-1.0937215516295999</v>
      </c>
    </row>
    <row r="17" spans="1:21" ht="12" thickBot="1">
      <c r="A17" s="71"/>
      <c r="B17" s="60" t="s">
        <v>15</v>
      </c>
      <c r="C17" s="61"/>
      <c r="D17" s="47">
        <v>547321.09050000005</v>
      </c>
      <c r="E17" s="47">
        <v>988652</v>
      </c>
      <c r="F17" s="48">
        <v>55.3603381675251</v>
      </c>
      <c r="G17" s="47">
        <v>575247.16700000002</v>
      </c>
      <c r="H17" s="48">
        <v>-4.8546221697429202</v>
      </c>
      <c r="I17" s="47">
        <v>41106.529300000002</v>
      </c>
      <c r="J17" s="48">
        <v>7.5104961262222698</v>
      </c>
      <c r="K17" s="47">
        <v>84331.961800000005</v>
      </c>
      <c r="L17" s="48">
        <v>14.6601264009354</v>
      </c>
      <c r="M17" s="48">
        <v>-0.512562871506684</v>
      </c>
      <c r="N17" s="47">
        <v>21401448.587400001</v>
      </c>
      <c r="O17" s="47">
        <v>145715308.80809999</v>
      </c>
      <c r="P17" s="47">
        <v>11114</v>
      </c>
      <c r="Q17" s="47">
        <v>11036</v>
      </c>
      <c r="R17" s="48">
        <v>0.70677781805002005</v>
      </c>
      <c r="S17" s="47">
        <v>49.246094160518297</v>
      </c>
      <c r="T17" s="47">
        <v>35.469980128669803</v>
      </c>
      <c r="U17" s="49">
        <v>27.974023659511001</v>
      </c>
    </row>
    <row r="18" spans="1:21" ht="12" thickBot="1">
      <c r="A18" s="71"/>
      <c r="B18" s="60" t="s">
        <v>16</v>
      </c>
      <c r="C18" s="61"/>
      <c r="D18" s="47">
        <v>1587943.7589</v>
      </c>
      <c r="E18" s="47">
        <v>2649668</v>
      </c>
      <c r="F18" s="48">
        <v>59.929914196797498</v>
      </c>
      <c r="G18" s="47">
        <v>2278663.5063</v>
      </c>
      <c r="H18" s="48">
        <v>-30.312494384989801</v>
      </c>
      <c r="I18" s="47">
        <v>205534.1269</v>
      </c>
      <c r="J18" s="48">
        <v>12.943413502401199</v>
      </c>
      <c r="K18" s="47">
        <v>264853.40620000003</v>
      </c>
      <c r="L18" s="48">
        <v>11.623190763697201</v>
      </c>
      <c r="M18" s="48">
        <v>-0.22397023376473399</v>
      </c>
      <c r="N18" s="47">
        <v>52000540.068099998</v>
      </c>
      <c r="O18" s="47">
        <v>353910014.38260001</v>
      </c>
      <c r="P18" s="47">
        <v>76210</v>
      </c>
      <c r="Q18" s="47">
        <v>71289</v>
      </c>
      <c r="R18" s="48">
        <v>6.9028882436280599</v>
      </c>
      <c r="S18" s="47">
        <v>20.836422502296301</v>
      </c>
      <c r="T18" s="47">
        <v>19.661128385866</v>
      </c>
      <c r="U18" s="49">
        <v>5.6405753737273301</v>
      </c>
    </row>
    <row r="19" spans="1:21" ht="12" thickBot="1">
      <c r="A19" s="71"/>
      <c r="B19" s="60" t="s">
        <v>17</v>
      </c>
      <c r="C19" s="61"/>
      <c r="D19" s="47">
        <v>468248.2475</v>
      </c>
      <c r="E19" s="47">
        <v>898027</v>
      </c>
      <c r="F19" s="48">
        <v>52.141889664787399</v>
      </c>
      <c r="G19" s="47">
        <v>769932.45460000006</v>
      </c>
      <c r="H19" s="48">
        <v>-39.183204357417701</v>
      </c>
      <c r="I19" s="47">
        <v>60555.642899999999</v>
      </c>
      <c r="J19" s="48">
        <v>12.9323800405681</v>
      </c>
      <c r="K19" s="47">
        <v>88597.346799999999</v>
      </c>
      <c r="L19" s="48">
        <v>11.507158357940501</v>
      </c>
      <c r="M19" s="48">
        <v>-0.31650726475253799</v>
      </c>
      <c r="N19" s="47">
        <v>18062933.447000001</v>
      </c>
      <c r="O19" s="47">
        <v>109540546.4122</v>
      </c>
      <c r="P19" s="47">
        <v>10114</v>
      </c>
      <c r="Q19" s="47">
        <v>9844</v>
      </c>
      <c r="R19" s="48">
        <v>2.7427874847622902</v>
      </c>
      <c r="S19" s="47">
        <v>46.2970385109749</v>
      </c>
      <c r="T19" s="47">
        <v>45.303669280780198</v>
      </c>
      <c r="U19" s="49">
        <v>2.1456431386193899</v>
      </c>
    </row>
    <row r="20" spans="1:21" ht="12" thickBot="1">
      <c r="A20" s="71"/>
      <c r="B20" s="60" t="s">
        <v>18</v>
      </c>
      <c r="C20" s="61"/>
      <c r="D20" s="47">
        <v>744550.18189999997</v>
      </c>
      <c r="E20" s="47">
        <v>1655492</v>
      </c>
      <c r="F20" s="48">
        <v>44.974556319209</v>
      </c>
      <c r="G20" s="47">
        <v>1387249.4709000001</v>
      </c>
      <c r="H20" s="48">
        <v>-46.329034718105802</v>
      </c>
      <c r="I20" s="47">
        <v>58599.238499999999</v>
      </c>
      <c r="J20" s="48">
        <v>7.8704216216107801</v>
      </c>
      <c r="K20" s="47">
        <v>-50959.261299999998</v>
      </c>
      <c r="L20" s="48">
        <v>-3.6734028283275801</v>
      </c>
      <c r="M20" s="48">
        <v>-2.1499232328942699</v>
      </c>
      <c r="N20" s="47">
        <v>26099114.527100001</v>
      </c>
      <c r="O20" s="47">
        <v>151193622.31659999</v>
      </c>
      <c r="P20" s="47">
        <v>32433</v>
      </c>
      <c r="Q20" s="47">
        <v>32717</v>
      </c>
      <c r="R20" s="48">
        <v>-0.86805024910596695</v>
      </c>
      <c r="S20" s="47">
        <v>22.9565622020781</v>
      </c>
      <c r="T20" s="47">
        <v>23.819643640920599</v>
      </c>
      <c r="U20" s="49">
        <v>-3.75962842887846</v>
      </c>
    </row>
    <row r="21" spans="1:21" ht="12" thickBot="1">
      <c r="A21" s="71"/>
      <c r="B21" s="60" t="s">
        <v>19</v>
      </c>
      <c r="C21" s="61"/>
      <c r="D21" s="47">
        <v>316489.83510000003</v>
      </c>
      <c r="E21" s="47">
        <v>423367</v>
      </c>
      <c r="F21" s="48">
        <v>74.755433252946005</v>
      </c>
      <c r="G21" s="47">
        <v>381354.61499999999</v>
      </c>
      <c r="H21" s="48">
        <v>-17.0090454785764</v>
      </c>
      <c r="I21" s="47">
        <v>34433.690900000001</v>
      </c>
      <c r="J21" s="48">
        <v>10.879872615536</v>
      </c>
      <c r="K21" s="47">
        <v>52975.625899999999</v>
      </c>
      <c r="L21" s="48">
        <v>13.8914343281253</v>
      </c>
      <c r="M21" s="48">
        <v>-0.350008795271261</v>
      </c>
      <c r="N21" s="47">
        <v>10619322.314200001</v>
      </c>
      <c r="O21" s="47">
        <v>63870374.460000001</v>
      </c>
      <c r="P21" s="47">
        <v>28583</v>
      </c>
      <c r="Q21" s="47">
        <v>28052</v>
      </c>
      <c r="R21" s="48">
        <v>1.8929131612719099</v>
      </c>
      <c r="S21" s="47">
        <v>11.0726598012805</v>
      </c>
      <c r="T21" s="47">
        <v>10.924481698274599</v>
      </c>
      <c r="U21" s="49">
        <v>1.33823404371832</v>
      </c>
    </row>
    <row r="22" spans="1:21" ht="12" thickBot="1">
      <c r="A22" s="71"/>
      <c r="B22" s="60" t="s">
        <v>20</v>
      </c>
      <c r="C22" s="61"/>
      <c r="D22" s="47">
        <v>918179.02879999997</v>
      </c>
      <c r="E22" s="47">
        <v>1388910</v>
      </c>
      <c r="F22" s="48">
        <v>66.107885233744398</v>
      </c>
      <c r="G22" s="47">
        <v>1195561.4084999999</v>
      </c>
      <c r="H22" s="48">
        <v>-23.201014831017002</v>
      </c>
      <c r="I22" s="47">
        <v>113320.18120000001</v>
      </c>
      <c r="J22" s="48">
        <v>12.3418394066462</v>
      </c>
      <c r="K22" s="47">
        <v>150573.96720000001</v>
      </c>
      <c r="L22" s="48">
        <v>12.594415153372699</v>
      </c>
      <c r="M22" s="48">
        <v>-0.247411864698482</v>
      </c>
      <c r="N22" s="47">
        <v>32416411.964600001</v>
      </c>
      <c r="O22" s="47">
        <v>172115851.22119999</v>
      </c>
      <c r="P22" s="47">
        <v>55197</v>
      </c>
      <c r="Q22" s="47">
        <v>55757</v>
      </c>
      <c r="R22" s="48">
        <v>-1.0043581971770399</v>
      </c>
      <c r="S22" s="47">
        <v>16.634582111346599</v>
      </c>
      <c r="T22" s="47">
        <v>16.520680102946699</v>
      </c>
      <c r="U22" s="49">
        <v>0.68473020625039405</v>
      </c>
    </row>
    <row r="23" spans="1:21" ht="12" thickBot="1">
      <c r="A23" s="71"/>
      <c r="B23" s="60" t="s">
        <v>21</v>
      </c>
      <c r="C23" s="61"/>
      <c r="D23" s="47">
        <v>2116494.8675000002</v>
      </c>
      <c r="E23" s="47">
        <v>3586888</v>
      </c>
      <c r="F23" s="48">
        <v>59.0064386593615</v>
      </c>
      <c r="G23" s="47">
        <v>2939623.9671999998</v>
      </c>
      <c r="H23" s="48">
        <v>-28.0011698395572</v>
      </c>
      <c r="I23" s="47">
        <v>38814.046699999999</v>
      </c>
      <c r="J23" s="48">
        <v>1.83388333683261</v>
      </c>
      <c r="K23" s="47">
        <v>227281.4425</v>
      </c>
      <c r="L23" s="48">
        <v>7.7316502054678198</v>
      </c>
      <c r="M23" s="48">
        <v>-0.82922474323877104</v>
      </c>
      <c r="N23" s="47">
        <v>70728961.777099997</v>
      </c>
      <c r="O23" s="47">
        <v>354878221.49690002</v>
      </c>
      <c r="P23" s="47">
        <v>66059</v>
      </c>
      <c r="Q23" s="47">
        <v>68209</v>
      </c>
      <c r="R23" s="48">
        <v>-3.1520767054201002</v>
      </c>
      <c r="S23" s="47">
        <v>32.039462715148602</v>
      </c>
      <c r="T23" s="47">
        <v>29.615821909132201</v>
      </c>
      <c r="U23" s="49">
        <v>7.5645488426696703</v>
      </c>
    </row>
    <row r="24" spans="1:21" ht="12" thickBot="1">
      <c r="A24" s="71"/>
      <c r="B24" s="60" t="s">
        <v>22</v>
      </c>
      <c r="C24" s="61"/>
      <c r="D24" s="47">
        <v>222112.1409</v>
      </c>
      <c r="E24" s="47">
        <v>328670</v>
      </c>
      <c r="F24" s="48">
        <v>67.579073508382294</v>
      </c>
      <c r="G24" s="47">
        <v>286387.7268</v>
      </c>
      <c r="H24" s="48">
        <v>-22.4435546237242</v>
      </c>
      <c r="I24" s="47">
        <v>38499.858</v>
      </c>
      <c r="J24" s="48">
        <v>17.3335225368583</v>
      </c>
      <c r="K24" s="47">
        <v>43955.219700000001</v>
      </c>
      <c r="L24" s="48">
        <v>15.3481506317121</v>
      </c>
      <c r="M24" s="48">
        <v>-0.124111805997867</v>
      </c>
      <c r="N24" s="47">
        <v>7000048.2087000003</v>
      </c>
      <c r="O24" s="47">
        <v>41656027.667000003</v>
      </c>
      <c r="P24" s="47">
        <v>25498</v>
      </c>
      <c r="Q24" s="47">
        <v>23739</v>
      </c>
      <c r="R24" s="48">
        <v>7.4097476726062697</v>
      </c>
      <c r="S24" s="47">
        <v>8.7109632480978902</v>
      </c>
      <c r="T24" s="47">
        <v>8.5704434053666994</v>
      </c>
      <c r="U24" s="49">
        <v>1.61313782103117</v>
      </c>
    </row>
    <row r="25" spans="1:21" ht="12" thickBot="1">
      <c r="A25" s="71"/>
      <c r="B25" s="60" t="s">
        <v>23</v>
      </c>
      <c r="C25" s="61"/>
      <c r="D25" s="47">
        <v>182908.63750000001</v>
      </c>
      <c r="E25" s="47">
        <v>309891</v>
      </c>
      <c r="F25" s="48">
        <v>59.023539728485197</v>
      </c>
      <c r="G25" s="47">
        <v>270148.34149999998</v>
      </c>
      <c r="H25" s="48">
        <v>-32.293259146290197</v>
      </c>
      <c r="I25" s="47">
        <v>19126.589</v>
      </c>
      <c r="J25" s="48">
        <v>10.456908575463</v>
      </c>
      <c r="K25" s="47">
        <v>22840.308099999998</v>
      </c>
      <c r="L25" s="48">
        <v>8.4547282330807896</v>
      </c>
      <c r="M25" s="48">
        <v>-0.162594965170369</v>
      </c>
      <c r="N25" s="47">
        <v>5853312.5508000003</v>
      </c>
      <c r="O25" s="47">
        <v>43023637.603200004</v>
      </c>
      <c r="P25" s="47">
        <v>15193</v>
      </c>
      <c r="Q25" s="47">
        <v>13942</v>
      </c>
      <c r="R25" s="48">
        <v>8.9728876775211592</v>
      </c>
      <c r="S25" s="47">
        <v>12.0390072730863</v>
      </c>
      <c r="T25" s="47">
        <v>11.402444749677199</v>
      </c>
      <c r="U25" s="49">
        <v>5.2875001149980196</v>
      </c>
    </row>
    <row r="26" spans="1:21" ht="12" thickBot="1">
      <c r="A26" s="71"/>
      <c r="B26" s="60" t="s">
        <v>24</v>
      </c>
      <c r="C26" s="61"/>
      <c r="D26" s="47">
        <v>443846.22499999998</v>
      </c>
      <c r="E26" s="47">
        <v>566205</v>
      </c>
      <c r="F26" s="48">
        <v>78.389668936162707</v>
      </c>
      <c r="G26" s="47">
        <v>493814.66600000003</v>
      </c>
      <c r="H26" s="48">
        <v>-10.1188653234532</v>
      </c>
      <c r="I26" s="47">
        <v>96478.163</v>
      </c>
      <c r="J26" s="48">
        <v>21.736844331615099</v>
      </c>
      <c r="K26" s="47">
        <v>93129.47</v>
      </c>
      <c r="L26" s="48">
        <v>18.859194838089302</v>
      </c>
      <c r="M26" s="48">
        <v>3.5957393508199001E-2</v>
      </c>
      <c r="N26" s="47">
        <v>15085911.3763</v>
      </c>
      <c r="O26" s="47">
        <v>84616252.875100002</v>
      </c>
      <c r="P26" s="47">
        <v>34537</v>
      </c>
      <c r="Q26" s="47">
        <v>34583</v>
      </c>
      <c r="R26" s="48">
        <v>-0.133013330248966</v>
      </c>
      <c r="S26" s="47">
        <v>12.8513253901613</v>
      </c>
      <c r="T26" s="47">
        <v>13.018130815718701</v>
      </c>
      <c r="U26" s="49">
        <v>-1.29796282090198</v>
      </c>
    </row>
    <row r="27" spans="1:21" ht="12" thickBot="1">
      <c r="A27" s="71"/>
      <c r="B27" s="60" t="s">
        <v>25</v>
      </c>
      <c r="C27" s="61"/>
      <c r="D27" s="47">
        <v>243967.01800000001</v>
      </c>
      <c r="E27" s="47">
        <v>362098</v>
      </c>
      <c r="F27" s="48">
        <v>67.375963965556295</v>
      </c>
      <c r="G27" s="47">
        <v>312094.93979999999</v>
      </c>
      <c r="H27" s="48">
        <v>-21.829229863085398</v>
      </c>
      <c r="I27" s="47">
        <v>77205.706699999995</v>
      </c>
      <c r="J27" s="48">
        <v>31.645960725723999</v>
      </c>
      <c r="K27" s="47">
        <v>89613.9473</v>
      </c>
      <c r="L27" s="48">
        <v>28.713681598755599</v>
      </c>
      <c r="M27" s="48">
        <v>-0.138463274678226</v>
      </c>
      <c r="N27" s="47">
        <v>7581948.2150999997</v>
      </c>
      <c r="O27" s="47">
        <v>35069618.906000003</v>
      </c>
      <c r="P27" s="47">
        <v>33443</v>
      </c>
      <c r="Q27" s="47">
        <v>31644</v>
      </c>
      <c r="R27" s="48">
        <v>5.6851219820503101</v>
      </c>
      <c r="S27" s="47">
        <v>7.2950099572406799</v>
      </c>
      <c r="T27" s="47">
        <v>7.1917271552269</v>
      </c>
      <c r="U27" s="49">
        <v>1.4158006996449199</v>
      </c>
    </row>
    <row r="28" spans="1:21" ht="12" thickBot="1">
      <c r="A28" s="71"/>
      <c r="B28" s="60" t="s">
        <v>26</v>
      </c>
      <c r="C28" s="61"/>
      <c r="D28" s="47">
        <v>788520.43209999998</v>
      </c>
      <c r="E28" s="47">
        <v>1270470</v>
      </c>
      <c r="F28" s="48">
        <v>62.065253969003599</v>
      </c>
      <c r="G28" s="47">
        <v>1004414.9454</v>
      </c>
      <c r="H28" s="48">
        <v>-21.494554047483</v>
      </c>
      <c r="I28" s="47">
        <v>58224.464</v>
      </c>
      <c r="J28" s="48">
        <v>7.3840146215280296</v>
      </c>
      <c r="K28" s="47">
        <v>93379.419299999994</v>
      </c>
      <c r="L28" s="48">
        <v>9.2968966389495904</v>
      </c>
      <c r="M28" s="48">
        <v>-0.37647434052955198</v>
      </c>
      <c r="N28" s="47">
        <v>23331159.427099999</v>
      </c>
      <c r="O28" s="47">
        <v>119217742.499</v>
      </c>
      <c r="P28" s="47">
        <v>47954</v>
      </c>
      <c r="Q28" s="47">
        <v>45639</v>
      </c>
      <c r="R28" s="48">
        <v>5.0724161353228601</v>
      </c>
      <c r="S28" s="47">
        <v>16.4432671330859</v>
      </c>
      <c r="T28" s="47">
        <v>16.221939884747702</v>
      </c>
      <c r="U28" s="49">
        <v>1.3460053075026901</v>
      </c>
    </row>
    <row r="29" spans="1:21" ht="12" thickBot="1">
      <c r="A29" s="71"/>
      <c r="B29" s="60" t="s">
        <v>27</v>
      </c>
      <c r="C29" s="61"/>
      <c r="D29" s="47">
        <v>707096.07189999998</v>
      </c>
      <c r="E29" s="47">
        <v>966373</v>
      </c>
      <c r="F29" s="48">
        <v>73.170098078071305</v>
      </c>
      <c r="G29" s="47">
        <v>895616.59710000001</v>
      </c>
      <c r="H29" s="48">
        <v>-21.049244264837</v>
      </c>
      <c r="I29" s="47">
        <v>100975.363</v>
      </c>
      <c r="J29" s="48">
        <v>14.280289060109499</v>
      </c>
      <c r="K29" s="47">
        <v>127483.18769999999</v>
      </c>
      <c r="L29" s="48">
        <v>14.234125195177199</v>
      </c>
      <c r="M29" s="48">
        <v>-0.207931925599316</v>
      </c>
      <c r="N29" s="47">
        <v>19933761.875599999</v>
      </c>
      <c r="O29" s="47">
        <v>85175117.959700003</v>
      </c>
      <c r="P29" s="47">
        <v>111435</v>
      </c>
      <c r="Q29" s="47">
        <v>107534</v>
      </c>
      <c r="R29" s="48">
        <v>3.6276898469321401</v>
      </c>
      <c r="S29" s="47">
        <v>6.3453678996724596</v>
      </c>
      <c r="T29" s="47">
        <v>6.31124300872282</v>
      </c>
      <c r="U29" s="49">
        <v>0.53779215782580303</v>
      </c>
    </row>
    <row r="30" spans="1:21" ht="12" thickBot="1">
      <c r="A30" s="71"/>
      <c r="B30" s="60" t="s">
        <v>28</v>
      </c>
      <c r="C30" s="61"/>
      <c r="D30" s="47">
        <v>1029722.7416</v>
      </c>
      <c r="E30" s="47">
        <v>2015925</v>
      </c>
      <c r="F30" s="48">
        <v>51.079417220382702</v>
      </c>
      <c r="G30" s="47">
        <v>1711440.3426000001</v>
      </c>
      <c r="H30" s="48">
        <v>-39.832974835941002</v>
      </c>
      <c r="I30" s="47">
        <v>150756.65530000001</v>
      </c>
      <c r="J30" s="48">
        <v>14.6405094507044</v>
      </c>
      <c r="K30" s="47">
        <v>186561.6661</v>
      </c>
      <c r="L30" s="48">
        <v>10.900857100083201</v>
      </c>
      <c r="M30" s="48">
        <v>-0.19192051372873101</v>
      </c>
      <c r="N30" s="47">
        <v>34290642.047399998</v>
      </c>
      <c r="O30" s="47">
        <v>146648417.9066</v>
      </c>
      <c r="P30" s="47">
        <v>54555</v>
      </c>
      <c r="Q30" s="47">
        <v>57074</v>
      </c>
      <c r="R30" s="48">
        <v>-4.4135683498615901</v>
      </c>
      <c r="S30" s="47">
        <v>18.874947146916</v>
      </c>
      <c r="T30" s="47">
        <v>18.244085296282002</v>
      </c>
      <c r="U30" s="49">
        <v>3.3423237994974602</v>
      </c>
    </row>
    <row r="31" spans="1:21" ht="12" thickBot="1">
      <c r="A31" s="71"/>
      <c r="B31" s="60" t="s">
        <v>29</v>
      </c>
      <c r="C31" s="61"/>
      <c r="D31" s="47">
        <v>653779.70830000006</v>
      </c>
      <c r="E31" s="47">
        <v>1845000</v>
      </c>
      <c r="F31" s="48">
        <v>35.435214542005397</v>
      </c>
      <c r="G31" s="47">
        <v>1581918.5153999999</v>
      </c>
      <c r="H31" s="48">
        <v>-58.671720323427202</v>
      </c>
      <c r="I31" s="47">
        <v>46110.843200000003</v>
      </c>
      <c r="J31" s="48">
        <v>7.05296334753191</v>
      </c>
      <c r="K31" s="47">
        <v>-74893.722999999998</v>
      </c>
      <c r="L31" s="48">
        <v>-4.7343603523764699</v>
      </c>
      <c r="M31" s="48">
        <v>-1.6156836828635199</v>
      </c>
      <c r="N31" s="47">
        <v>27091494.783500001</v>
      </c>
      <c r="O31" s="47">
        <v>136018676.6329</v>
      </c>
      <c r="P31" s="47">
        <v>24820</v>
      </c>
      <c r="Q31" s="47">
        <v>25880</v>
      </c>
      <c r="R31" s="48">
        <v>-4.0958268933539399</v>
      </c>
      <c r="S31" s="47">
        <v>26.3408423972603</v>
      </c>
      <c r="T31" s="47">
        <v>24.998571978361699</v>
      </c>
      <c r="U31" s="49">
        <v>5.0957763561814504</v>
      </c>
    </row>
    <row r="32" spans="1:21" ht="12" thickBot="1">
      <c r="A32" s="71"/>
      <c r="B32" s="60" t="s">
        <v>30</v>
      </c>
      <c r="C32" s="61"/>
      <c r="D32" s="47">
        <v>137890.10219999999</v>
      </c>
      <c r="E32" s="47">
        <v>183734</v>
      </c>
      <c r="F32" s="48">
        <v>75.048767348449402</v>
      </c>
      <c r="G32" s="47">
        <v>163229.5025</v>
      </c>
      <c r="H32" s="48">
        <v>-15.5237870065799</v>
      </c>
      <c r="I32" s="47">
        <v>38691.224000000002</v>
      </c>
      <c r="J32" s="48">
        <v>28.0594642999692</v>
      </c>
      <c r="K32" s="47">
        <v>39496.617100000003</v>
      </c>
      <c r="L32" s="48">
        <v>24.196984304353901</v>
      </c>
      <c r="M32" s="48">
        <v>-2.0391445119485999E-2</v>
      </c>
      <c r="N32" s="47">
        <v>3946310.0373</v>
      </c>
      <c r="O32" s="47">
        <v>20146302.525699999</v>
      </c>
      <c r="P32" s="47">
        <v>31147</v>
      </c>
      <c r="Q32" s="47">
        <v>30295</v>
      </c>
      <c r="R32" s="48">
        <v>2.8123452714969401</v>
      </c>
      <c r="S32" s="47">
        <v>4.4270749093010604</v>
      </c>
      <c r="T32" s="47">
        <v>4.2938641161907896</v>
      </c>
      <c r="U32" s="49">
        <v>3.0090024641416702</v>
      </c>
    </row>
    <row r="33" spans="1:21" ht="12" thickBot="1">
      <c r="A33" s="71"/>
      <c r="B33" s="60" t="s">
        <v>31</v>
      </c>
      <c r="C33" s="61"/>
      <c r="D33" s="47">
        <v>7.6924000000000001</v>
      </c>
      <c r="E33" s="50"/>
      <c r="F33" s="50"/>
      <c r="G33" s="47">
        <v>170.42760000000001</v>
      </c>
      <c r="H33" s="48">
        <v>-95.486411825314704</v>
      </c>
      <c r="I33" s="47">
        <v>1.4978</v>
      </c>
      <c r="J33" s="48">
        <v>19.471166346003798</v>
      </c>
      <c r="K33" s="47">
        <v>34.451099999999997</v>
      </c>
      <c r="L33" s="48">
        <v>20.214507509347101</v>
      </c>
      <c r="M33" s="48">
        <v>-0.95652388457843096</v>
      </c>
      <c r="N33" s="47">
        <v>591.63009999999997</v>
      </c>
      <c r="O33" s="47">
        <v>4678.4038</v>
      </c>
      <c r="P33" s="47">
        <v>2</v>
      </c>
      <c r="Q33" s="47">
        <v>3</v>
      </c>
      <c r="R33" s="48">
        <v>-33.3333333333333</v>
      </c>
      <c r="S33" s="47">
        <v>3.8462000000000001</v>
      </c>
      <c r="T33" s="47">
        <v>6.8376000000000001</v>
      </c>
      <c r="U33" s="49">
        <v>-77.775466694399597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1</v>
      </c>
      <c r="O34" s="47">
        <v>4</v>
      </c>
      <c r="P34" s="50"/>
      <c r="Q34" s="47">
        <v>1</v>
      </c>
      <c r="R34" s="50"/>
      <c r="S34" s="50"/>
      <c r="T34" s="47">
        <v>1</v>
      </c>
      <c r="U34" s="51"/>
    </row>
    <row r="35" spans="1:21" ht="12" thickBot="1">
      <c r="A35" s="71"/>
      <c r="B35" s="60" t="s">
        <v>32</v>
      </c>
      <c r="C35" s="61"/>
      <c r="D35" s="47">
        <v>101461.04489999999</v>
      </c>
      <c r="E35" s="47">
        <v>114071</v>
      </c>
      <c r="F35" s="48">
        <v>88.945520684485999</v>
      </c>
      <c r="G35" s="47">
        <v>54736.544999999998</v>
      </c>
      <c r="H35" s="48">
        <v>85.362530462965793</v>
      </c>
      <c r="I35" s="47">
        <v>10374.1445</v>
      </c>
      <c r="J35" s="48">
        <v>10.2247562207</v>
      </c>
      <c r="K35" s="47">
        <v>7081.6521000000002</v>
      </c>
      <c r="L35" s="48">
        <v>12.9377038685946</v>
      </c>
      <c r="M35" s="48">
        <v>0.46493280854618702</v>
      </c>
      <c r="N35" s="47">
        <v>2861960.5399000002</v>
      </c>
      <c r="O35" s="47">
        <v>23062597.993500002</v>
      </c>
      <c r="P35" s="47">
        <v>7633</v>
      </c>
      <c r="Q35" s="47">
        <v>6923</v>
      </c>
      <c r="R35" s="48">
        <v>10.255669507439</v>
      </c>
      <c r="S35" s="47">
        <v>13.2924203982707</v>
      </c>
      <c r="T35" s="47">
        <v>13.080863599595601</v>
      </c>
      <c r="U35" s="49">
        <v>1.59155964328843</v>
      </c>
    </row>
    <row r="36" spans="1:21" ht="12" customHeight="1" thickBot="1">
      <c r="A36" s="71"/>
      <c r="B36" s="60" t="s">
        <v>37</v>
      </c>
      <c r="C36" s="61"/>
      <c r="D36" s="50"/>
      <c r="E36" s="47">
        <v>955689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670054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501667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189190.59830000001</v>
      </c>
      <c r="E39" s="47">
        <v>596085</v>
      </c>
      <c r="F39" s="48">
        <v>31.738862460890601</v>
      </c>
      <c r="G39" s="47">
        <v>517003.2513</v>
      </c>
      <c r="H39" s="48">
        <v>-63.406303959543401</v>
      </c>
      <c r="I39" s="47">
        <v>9042.8919000000005</v>
      </c>
      <c r="J39" s="48">
        <v>4.7797786894572099</v>
      </c>
      <c r="K39" s="47">
        <v>24835.9689</v>
      </c>
      <c r="L39" s="48">
        <v>4.8038322462286596</v>
      </c>
      <c r="M39" s="48">
        <v>-0.63589534451381902</v>
      </c>
      <c r="N39" s="47">
        <v>6121872.7293999996</v>
      </c>
      <c r="O39" s="47">
        <v>37565641.898199998</v>
      </c>
      <c r="P39" s="47">
        <v>307</v>
      </c>
      <c r="Q39" s="47">
        <v>313</v>
      </c>
      <c r="R39" s="48">
        <v>-1.9169329073482499</v>
      </c>
      <c r="S39" s="47">
        <v>616.25602052117301</v>
      </c>
      <c r="T39" s="47">
        <v>788.43122843450499</v>
      </c>
      <c r="U39" s="49">
        <v>-27.938908859295601</v>
      </c>
    </row>
    <row r="40" spans="1:21" ht="12" thickBot="1">
      <c r="A40" s="71"/>
      <c r="B40" s="60" t="s">
        <v>34</v>
      </c>
      <c r="C40" s="61"/>
      <c r="D40" s="47">
        <v>326308.13880000002</v>
      </c>
      <c r="E40" s="47">
        <v>440041</v>
      </c>
      <c r="F40" s="48">
        <v>74.154030828945494</v>
      </c>
      <c r="G40" s="47">
        <v>504573.72279999999</v>
      </c>
      <c r="H40" s="48">
        <v>-35.329938113059399</v>
      </c>
      <c r="I40" s="47">
        <v>14047.6209</v>
      </c>
      <c r="J40" s="48">
        <v>4.3050170160205603</v>
      </c>
      <c r="K40" s="47">
        <v>43811.596299999997</v>
      </c>
      <c r="L40" s="48">
        <v>8.6828929689162209</v>
      </c>
      <c r="M40" s="48">
        <v>-0.67936295213237896</v>
      </c>
      <c r="N40" s="47">
        <v>10404067.0217</v>
      </c>
      <c r="O40" s="47">
        <v>72123112.115199998</v>
      </c>
      <c r="P40" s="47">
        <v>1638</v>
      </c>
      <c r="Q40" s="47">
        <v>1662</v>
      </c>
      <c r="R40" s="48">
        <v>-1.44404332129964</v>
      </c>
      <c r="S40" s="47">
        <v>199.211317948718</v>
      </c>
      <c r="T40" s="47">
        <v>200.839278580024</v>
      </c>
      <c r="U40" s="49">
        <v>-0.81720288187902501</v>
      </c>
    </row>
    <row r="41" spans="1:21" ht="12" thickBot="1">
      <c r="A41" s="71"/>
      <c r="B41" s="60" t="s">
        <v>40</v>
      </c>
      <c r="C41" s="61"/>
      <c r="D41" s="50"/>
      <c r="E41" s="47">
        <v>318426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139297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7348.8792000000003</v>
      </c>
      <c r="E43" s="52">
        <v>0</v>
      </c>
      <c r="F43" s="53"/>
      <c r="G43" s="52">
        <v>60257.055999999997</v>
      </c>
      <c r="H43" s="54">
        <v>-87.804118408971107</v>
      </c>
      <c r="I43" s="52">
        <v>1185.9849999999999</v>
      </c>
      <c r="J43" s="54">
        <v>16.138311267927801</v>
      </c>
      <c r="K43" s="52">
        <v>4096.7795999999998</v>
      </c>
      <c r="L43" s="54">
        <v>6.7988379651339104</v>
      </c>
      <c r="M43" s="54">
        <v>-0.71050798046348396</v>
      </c>
      <c r="N43" s="52">
        <v>696481.93370000005</v>
      </c>
      <c r="O43" s="52">
        <v>5163585.3450999996</v>
      </c>
      <c r="P43" s="52">
        <v>17</v>
      </c>
      <c r="Q43" s="52">
        <v>28</v>
      </c>
      <c r="R43" s="54">
        <v>-39.285714285714299</v>
      </c>
      <c r="S43" s="52">
        <v>432.28701176470599</v>
      </c>
      <c r="T43" s="52">
        <v>713.18270357142899</v>
      </c>
      <c r="U43" s="55">
        <v>-64.978980205774604</v>
      </c>
    </row>
  </sheetData>
  <mergeCells count="41">
    <mergeCell ref="B36:C36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53335</v>
      </c>
      <c r="D2" s="32">
        <v>514152.37398717902</v>
      </c>
      <c r="E2" s="32">
        <v>413263.01471453003</v>
      </c>
      <c r="F2" s="32">
        <v>100889.35927265001</v>
      </c>
      <c r="G2" s="32">
        <v>413263.01471453003</v>
      </c>
      <c r="H2" s="32">
        <v>0.196224629851005</v>
      </c>
    </row>
    <row r="3" spans="1:8" ht="14.25">
      <c r="A3" s="32">
        <v>2</v>
      </c>
      <c r="B3" s="33">
        <v>13</v>
      </c>
      <c r="C3" s="32">
        <v>7725.8739999999998</v>
      </c>
      <c r="D3" s="32">
        <v>69177.837514666098</v>
      </c>
      <c r="E3" s="32">
        <v>52911.310339520503</v>
      </c>
      <c r="F3" s="32">
        <v>16266.5271751456</v>
      </c>
      <c r="G3" s="32">
        <v>52911.310339520503</v>
      </c>
      <c r="H3" s="32">
        <v>0.235140729452507</v>
      </c>
    </row>
    <row r="4" spans="1:8" ht="14.25">
      <c r="A4" s="32">
        <v>3</v>
      </c>
      <c r="B4" s="33">
        <v>14</v>
      </c>
      <c r="C4" s="32">
        <v>96057</v>
      </c>
      <c r="D4" s="32">
        <v>105360.501970085</v>
      </c>
      <c r="E4" s="32">
        <v>77427.867914529896</v>
      </c>
      <c r="F4" s="32">
        <v>27932.634055555602</v>
      </c>
      <c r="G4" s="32">
        <v>77427.867914529896</v>
      </c>
      <c r="H4" s="32">
        <v>0.26511485360506698</v>
      </c>
    </row>
    <row r="5" spans="1:8" ht="14.25">
      <c r="A5" s="32">
        <v>4</v>
      </c>
      <c r="B5" s="33">
        <v>15</v>
      </c>
      <c r="C5" s="32">
        <v>3203</v>
      </c>
      <c r="D5" s="32">
        <v>41224.769560683802</v>
      </c>
      <c r="E5" s="32">
        <v>32093.009766666699</v>
      </c>
      <c r="F5" s="32">
        <v>9131.7597940170908</v>
      </c>
      <c r="G5" s="32">
        <v>32093.009766666699</v>
      </c>
      <c r="H5" s="32">
        <v>0.22151148184284999</v>
      </c>
    </row>
    <row r="6" spans="1:8" ht="14.25">
      <c r="A6" s="32">
        <v>5</v>
      </c>
      <c r="B6" s="33">
        <v>16</v>
      </c>
      <c r="C6" s="32">
        <v>1592</v>
      </c>
      <c r="D6" s="32">
        <v>108631.163735043</v>
      </c>
      <c r="E6" s="32">
        <v>88884.160287179504</v>
      </c>
      <c r="F6" s="32">
        <v>19747.003447863201</v>
      </c>
      <c r="G6" s="32">
        <v>88884.160287179504</v>
      </c>
      <c r="H6" s="32">
        <v>0.18178028080438599</v>
      </c>
    </row>
    <row r="7" spans="1:8" ht="14.25">
      <c r="A7" s="32">
        <v>6</v>
      </c>
      <c r="B7" s="33">
        <v>17</v>
      </c>
      <c r="C7" s="32">
        <v>15714</v>
      </c>
      <c r="D7" s="32">
        <v>210194.80878547</v>
      </c>
      <c r="E7" s="32">
        <v>165580.06326495699</v>
      </c>
      <c r="F7" s="32">
        <v>44614.745520512799</v>
      </c>
      <c r="G7" s="32">
        <v>165580.06326495699</v>
      </c>
      <c r="H7" s="32">
        <v>0.212254269162507</v>
      </c>
    </row>
    <row r="8" spans="1:8" ht="14.25">
      <c r="A8" s="32">
        <v>7</v>
      </c>
      <c r="B8" s="33">
        <v>18</v>
      </c>
      <c r="C8" s="32">
        <v>22758</v>
      </c>
      <c r="D8" s="32">
        <v>105282.880312821</v>
      </c>
      <c r="E8" s="32">
        <v>83323.226943589703</v>
      </c>
      <c r="F8" s="32">
        <v>21959.6533692308</v>
      </c>
      <c r="G8" s="32">
        <v>83323.226943589703</v>
      </c>
      <c r="H8" s="32">
        <v>0.208577627283595</v>
      </c>
    </row>
    <row r="9" spans="1:8" ht="14.25">
      <c r="A9" s="32">
        <v>8</v>
      </c>
      <c r="B9" s="33">
        <v>19</v>
      </c>
      <c r="C9" s="32">
        <v>19589</v>
      </c>
      <c r="D9" s="32">
        <v>90603.357139316198</v>
      </c>
      <c r="E9" s="32">
        <v>76281.208194871797</v>
      </c>
      <c r="F9" s="32">
        <v>14322.1489444444</v>
      </c>
      <c r="G9" s="32">
        <v>76281.208194871797</v>
      </c>
      <c r="H9" s="32">
        <v>0.15807525677466899</v>
      </c>
    </row>
    <row r="10" spans="1:8" ht="14.25">
      <c r="A10" s="32">
        <v>9</v>
      </c>
      <c r="B10" s="33">
        <v>21</v>
      </c>
      <c r="C10" s="32">
        <v>134342</v>
      </c>
      <c r="D10" s="32">
        <v>605111.97719999996</v>
      </c>
      <c r="E10" s="32">
        <v>570022.66350000002</v>
      </c>
      <c r="F10" s="32">
        <v>35089.313699999999</v>
      </c>
      <c r="G10" s="32">
        <v>570022.66350000002</v>
      </c>
      <c r="H10" s="32">
        <v>5.7988132811990903E-2</v>
      </c>
    </row>
    <row r="11" spans="1:8" ht="14.25">
      <c r="A11" s="32">
        <v>10</v>
      </c>
      <c r="B11" s="33">
        <v>22</v>
      </c>
      <c r="C11" s="32">
        <v>36251</v>
      </c>
      <c r="D11" s="32">
        <v>547321.15571709396</v>
      </c>
      <c r="E11" s="32">
        <v>506214.561181197</v>
      </c>
      <c r="F11" s="32">
        <v>41106.594535897399</v>
      </c>
      <c r="G11" s="32">
        <v>506214.561181197</v>
      </c>
      <c r="H11" s="32">
        <v>7.5105071504206797E-2</v>
      </c>
    </row>
    <row r="12" spans="1:8" ht="14.25">
      <c r="A12" s="32">
        <v>11</v>
      </c>
      <c r="B12" s="33">
        <v>23</v>
      </c>
      <c r="C12" s="32">
        <v>194051.95699999999</v>
      </c>
      <c r="D12" s="32">
        <v>1587944.01803761</v>
      </c>
      <c r="E12" s="32">
        <v>1382409.6465606799</v>
      </c>
      <c r="F12" s="32">
        <v>205534.371476923</v>
      </c>
      <c r="G12" s="32">
        <v>1382409.6465606799</v>
      </c>
      <c r="H12" s="32">
        <v>0.12943426792269699</v>
      </c>
    </row>
    <row r="13" spans="1:8" ht="14.25">
      <c r="A13" s="32">
        <v>12</v>
      </c>
      <c r="B13" s="33">
        <v>24</v>
      </c>
      <c r="C13" s="32">
        <v>15908.19</v>
      </c>
      <c r="D13" s="32">
        <v>468248.28908974398</v>
      </c>
      <c r="E13" s="32">
        <v>407692.60452649603</v>
      </c>
      <c r="F13" s="32">
        <v>60555.684563247902</v>
      </c>
      <c r="G13" s="32">
        <v>407692.60452649603</v>
      </c>
      <c r="H13" s="32">
        <v>0.12932387789598901</v>
      </c>
    </row>
    <row r="14" spans="1:8" ht="14.25">
      <c r="A14" s="32">
        <v>13</v>
      </c>
      <c r="B14" s="33">
        <v>25</v>
      </c>
      <c r="C14" s="32">
        <v>65570</v>
      </c>
      <c r="D14" s="32">
        <v>744550.18409999995</v>
      </c>
      <c r="E14" s="32">
        <v>685950.94339999999</v>
      </c>
      <c r="F14" s="32">
        <v>58599.240700000002</v>
      </c>
      <c r="G14" s="32">
        <v>685950.94339999999</v>
      </c>
      <c r="H14" s="32">
        <v>7.8704218938356399E-2</v>
      </c>
    </row>
    <row r="15" spans="1:8" ht="14.25">
      <c r="A15" s="32">
        <v>14</v>
      </c>
      <c r="B15" s="33">
        <v>26</v>
      </c>
      <c r="C15" s="32">
        <v>63472</v>
      </c>
      <c r="D15" s="32">
        <v>316489.793974336</v>
      </c>
      <c r="E15" s="32">
        <v>282056.14415575197</v>
      </c>
      <c r="F15" s="32">
        <v>34433.649818584097</v>
      </c>
      <c r="G15" s="32">
        <v>282056.14415575197</v>
      </c>
      <c r="H15" s="32">
        <v>0.10879861048971499</v>
      </c>
    </row>
    <row r="16" spans="1:8" ht="14.25">
      <c r="A16" s="32">
        <v>15</v>
      </c>
      <c r="B16" s="33">
        <v>27</v>
      </c>
      <c r="C16" s="32">
        <v>132543.217</v>
      </c>
      <c r="D16" s="32">
        <v>918178.97649999999</v>
      </c>
      <c r="E16" s="32">
        <v>804858.84649999999</v>
      </c>
      <c r="F16" s="32">
        <v>113320.13</v>
      </c>
      <c r="G16" s="32">
        <v>804858.84649999999</v>
      </c>
      <c r="H16" s="32">
        <v>0.12341834533389601</v>
      </c>
    </row>
    <row r="17" spans="1:8" ht="14.25">
      <c r="A17" s="32">
        <v>16</v>
      </c>
      <c r="B17" s="33">
        <v>29</v>
      </c>
      <c r="C17" s="32">
        <v>206060</v>
      </c>
      <c r="D17" s="32">
        <v>2116495.5596393198</v>
      </c>
      <c r="E17" s="32">
        <v>2077680.8487606801</v>
      </c>
      <c r="F17" s="32">
        <v>38814.710878632497</v>
      </c>
      <c r="G17" s="32">
        <v>2077680.8487606801</v>
      </c>
      <c r="H17" s="32">
        <v>1.83391411816839E-2</v>
      </c>
    </row>
    <row r="18" spans="1:8" ht="14.25">
      <c r="A18" s="32">
        <v>17</v>
      </c>
      <c r="B18" s="33">
        <v>31</v>
      </c>
      <c r="C18" s="32">
        <v>31662.922999999999</v>
      </c>
      <c r="D18" s="32">
        <v>222112.164939604</v>
      </c>
      <c r="E18" s="32">
        <v>183612.294767313</v>
      </c>
      <c r="F18" s="32">
        <v>38499.870172290801</v>
      </c>
      <c r="G18" s="32">
        <v>183612.294767313</v>
      </c>
      <c r="H18" s="32">
        <v>0.17333526141064601</v>
      </c>
    </row>
    <row r="19" spans="1:8" ht="14.25">
      <c r="A19" s="32">
        <v>18</v>
      </c>
      <c r="B19" s="33">
        <v>32</v>
      </c>
      <c r="C19" s="32">
        <v>13812.451999999999</v>
      </c>
      <c r="D19" s="32">
        <v>182908.64114803</v>
      </c>
      <c r="E19" s="32">
        <v>163782.05482193001</v>
      </c>
      <c r="F19" s="32">
        <v>19126.586326100001</v>
      </c>
      <c r="G19" s="32">
        <v>163782.05482193001</v>
      </c>
      <c r="H19" s="32">
        <v>0.10456906905027399</v>
      </c>
    </row>
    <row r="20" spans="1:8" ht="14.25">
      <c r="A20" s="32">
        <v>19</v>
      </c>
      <c r="B20" s="33">
        <v>33</v>
      </c>
      <c r="C20" s="32">
        <v>32046.737000000001</v>
      </c>
      <c r="D20" s="32">
        <v>443846.24924241001</v>
      </c>
      <c r="E20" s="32">
        <v>347368.03915909701</v>
      </c>
      <c r="F20" s="32">
        <v>96478.210083312806</v>
      </c>
      <c r="G20" s="32">
        <v>347368.03915909701</v>
      </c>
      <c r="H20" s="32">
        <v>0.217368537523949</v>
      </c>
    </row>
    <row r="21" spans="1:8" ht="14.25">
      <c r="A21" s="32">
        <v>20</v>
      </c>
      <c r="B21" s="33">
        <v>34</v>
      </c>
      <c r="C21" s="32">
        <v>43789.006999999998</v>
      </c>
      <c r="D21" s="32">
        <v>243967.00676790701</v>
      </c>
      <c r="E21" s="32">
        <v>166761.311170651</v>
      </c>
      <c r="F21" s="32">
        <v>77205.695597255806</v>
      </c>
      <c r="G21" s="32">
        <v>166761.311170651</v>
      </c>
      <c r="H21" s="32">
        <v>0.31645957631764399</v>
      </c>
    </row>
    <row r="22" spans="1:8" ht="14.25">
      <c r="A22" s="32">
        <v>21</v>
      </c>
      <c r="B22" s="33">
        <v>35</v>
      </c>
      <c r="C22" s="32">
        <v>42100.963000000003</v>
      </c>
      <c r="D22" s="32">
        <v>788520.43185398204</v>
      </c>
      <c r="E22" s="32">
        <v>730295.97113982297</v>
      </c>
      <c r="F22" s="32">
        <v>58224.460714159301</v>
      </c>
      <c r="G22" s="32">
        <v>730295.97113982297</v>
      </c>
      <c r="H22" s="32">
        <v>7.3840142071221901E-2</v>
      </c>
    </row>
    <row r="23" spans="1:8" ht="14.25">
      <c r="A23" s="32">
        <v>22</v>
      </c>
      <c r="B23" s="33">
        <v>36</v>
      </c>
      <c r="C23" s="32">
        <v>146610.666</v>
      </c>
      <c r="D23" s="32">
        <v>707096.06894513301</v>
      </c>
      <c r="E23" s="32">
        <v>606120.70038034697</v>
      </c>
      <c r="F23" s="32">
        <v>100975.36856478501</v>
      </c>
      <c r="G23" s="32">
        <v>606120.70038034697</v>
      </c>
      <c r="H23" s="32">
        <v>0.142802899067765</v>
      </c>
    </row>
    <row r="24" spans="1:8" ht="14.25">
      <c r="A24" s="32">
        <v>23</v>
      </c>
      <c r="B24" s="33">
        <v>37</v>
      </c>
      <c r="C24" s="32">
        <v>89004.387000000002</v>
      </c>
      <c r="D24" s="32">
        <v>1029722.71920442</v>
      </c>
      <c r="E24" s="32">
        <v>878966.09256560099</v>
      </c>
      <c r="F24" s="32">
        <v>150756.626638824</v>
      </c>
      <c r="G24" s="32">
        <v>878966.09256560099</v>
      </c>
      <c r="H24" s="32">
        <v>0.146405069857349</v>
      </c>
    </row>
    <row r="25" spans="1:8" ht="14.25">
      <c r="A25" s="32">
        <v>24</v>
      </c>
      <c r="B25" s="33">
        <v>38</v>
      </c>
      <c r="C25" s="32">
        <v>150372.00599999999</v>
      </c>
      <c r="D25" s="32">
        <v>653779.69745752204</v>
      </c>
      <c r="E25" s="32">
        <v>607668.80820176995</v>
      </c>
      <c r="F25" s="32">
        <v>46110.889255752198</v>
      </c>
      <c r="G25" s="32">
        <v>607668.80820176995</v>
      </c>
      <c r="H25" s="32">
        <v>7.0529705090372805E-2</v>
      </c>
    </row>
    <row r="26" spans="1:8" ht="14.25">
      <c r="A26" s="32">
        <v>25</v>
      </c>
      <c r="B26" s="33">
        <v>39</v>
      </c>
      <c r="C26" s="32">
        <v>129686.681</v>
      </c>
      <c r="D26" s="32">
        <v>137889.95057377699</v>
      </c>
      <c r="E26" s="32">
        <v>99198.859841914993</v>
      </c>
      <c r="F26" s="32">
        <v>38691.090731861601</v>
      </c>
      <c r="G26" s="32">
        <v>99198.859841914993</v>
      </c>
      <c r="H26" s="32">
        <v>0.28059398506463501</v>
      </c>
    </row>
    <row r="27" spans="1:8" ht="14.25">
      <c r="A27" s="32">
        <v>26</v>
      </c>
      <c r="B27" s="33">
        <v>40</v>
      </c>
      <c r="C27" s="32">
        <v>2</v>
      </c>
      <c r="D27" s="32">
        <v>7.6924000000000001</v>
      </c>
      <c r="E27" s="32">
        <v>6.1946000000000003</v>
      </c>
      <c r="F27" s="32">
        <v>1.4978</v>
      </c>
      <c r="G27" s="32">
        <v>6.1946000000000003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6532.3440000000001</v>
      </c>
      <c r="D28" s="32">
        <v>101461.04489999999</v>
      </c>
      <c r="E28" s="32">
        <v>91086.903600000005</v>
      </c>
      <c r="F28" s="32">
        <v>10374.141299999999</v>
      </c>
      <c r="G28" s="32">
        <v>91086.903600000005</v>
      </c>
      <c r="H28" s="32">
        <v>0.102247530667802</v>
      </c>
    </row>
    <row r="29" spans="1:8" ht="14.25">
      <c r="A29" s="32">
        <v>28</v>
      </c>
      <c r="B29" s="33">
        <v>75</v>
      </c>
      <c r="C29" s="32">
        <v>312</v>
      </c>
      <c r="D29" s="32">
        <v>189190.59829059799</v>
      </c>
      <c r="E29" s="32">
        <v>180147.70512820501</v>
      </c>
      <c r="F29" s="32">
        <v>9042.8931623931603</v>
      </c>
      <c r="G29" s="32">
        <v>180147.70512820501</v>
      </c>
      <c r="H29" s="32">
        <v>4.7797793569547303E-2</v>
      </c>
    </row>
    <row r="30" spans="1:8" ht="14.25">
      <c r="A30" s="32">
        <v>29</v>
      </c>
      <c r="B30" s="33">
        <v>76</v>
      </c>
      <c r="C30" s="32">
        <v>1686</v>
      </c>
      <c r="D30" s="32">
        <v>326308.13352478598</v>
      </c>
      <c r="E30" s="32">
        <v>312260.52012478601</v>
      </c>
      <c r="F30" s="32">
        <v>14047.6134</v>
      </c>
      <c r="G30" s="32">
        <v>312260.52012478601</v>
      </c>
      <c r="H30" s="32">
        <v>4.30501478717598E-2</v>
      </c>
    </row>
    <row r="31" spans="1:8" ht="14.25">
      <c r="A31" s="32">
        <v>30</v>
      </c>
      <c r="B31" s="33">
        <v>99</v>
      </c>
      <c r="C31" s="32">
        <v>18</v>
      </c>
      <c r="D31" s="32">
        <v>7348.8792829589302</v>
      </c>
      <c r="E31" s="32">
        <v>6162.8945162998298</v>
      </c>
      <c r="F31" s="32">
        <v>1185.9847666590999</v>
      </c>
      <c r="G31" s="32">
        <v>6162.8945162998298</v>
      </c>
      <c r="H31" s="32">
        <v>0.161383079105578</v>
      </c>
    </row>
    <row r="32" spans="1:8" ht="14.25">
      <c r="A32" s="32">
        <v>31</v>
      </c>
      <c r="B32" s="33">
        <v>99</v>
      </c>
      <c r="C32" s="32">
        <v>28</v>
      </c>
      <c r="D32" s="32">
        <v>19969.115800620199</v>
      </c>
      <c r="E32" s="32">
        <v>17645.2800847137</v>
      </c>
      <c r="F32" s="32">
        <v>2323.8357159065099</v>
      </c>
      <c r="G32" s="32">
        <v>17645.2800847137</v>
      </c>
      <c r="H32" s="32">
        <v>0.116371487806903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2014-04-30T00:39:00Z</dcterms:modified>
</cp:coreProperties>
</file>