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 activeTab="2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<sst xmlns="http://schemas.openxmlformats.org/spreadsheetml/2006/main" count="114" uniqueCount="71">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</sst>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19641729.0046</v>
      </c>
      <c r="F3" s="25">
        <f>RA!I7</f>
        <v>1811923.9358000001</v>
      </c>
      <c r="G3" s="16">
        <f>E3-F3</f>
        <v>17829805.068799999</v>
      </c>
      <c r="H3" s="27">
        <f>RA!J7</f>
        <v>9.2248698440735897</v>
      </c>
      <c r="I3" s="20">
        <f>SUM(I4:I39)</f>
        <v>19641733.739958379</v>
      </c>
      <c r="J3" s="21">
        <f>SUM(J4:J39)</f>
        <v>17829805.235922139</v>
      </c>
      <c r="K3" s="22">
        <f>E3-I3</f>
        <v>-4.7353583797812462</v>
      </c>
      <c r="L3" s="22">
        <f>G3-J3</f>
        <v>-0.16712214052677155</v>
      </c>
    </row>
    <row r="4" spans="1:12" x14ac:dyDescent="0.15">
      <c r="A4" s="39">
        <f>RA!A8</f>
        <v>41783</v>
      </c>
      <c r="B4" s="12">
        <v>12</v>
      </c>
      <c r="C4" s="36" t="s">
        <v>6</v>
      </c>
      <c r="D4" s="36"/>
      <c r="E4" s="15">
        <f>VLOOKUP(C4,RA!B8:D39,3,0)</f>
        <v>610797.12100000004</v>
      </c>
      <c r="F4" s="25">
        <f>VLOOKUP(C4,RA!B8:I43,8,0)</f>
        <v>141426.07579999999</v>
      </c>
      <c r="G4" s="16">
        <f t="shared" ref="G4:G39" si="0">E4-F4</f>
        <v>469371.04520000005</v>
      </c>
      <c r="H4" s="27">
        <f>RA!J8</f>
        <v>23.1543455163077</v>
      </c>
      <c r="I4" s="20">
        <f>VLOOKUP(B4,RMS!B:D,3,FALSE)</f>
        <v>610797.70768717898</v>
      </c>
      <c r="J4" s="21">
        <f>VLOOKUP(B4,RMS!B:E,4,FALSE)</f>
        <v>469371.04817777802</v>
      </c>
      <c r="K4" s="22">
        <f t="shared" ref="K4:K39" si="1">E4-I4</f>
        <v>-0.58668717893306166</v>
      </c>
      <c r="L4" s="22">
        <f t="shared" ref="L4:L39" si="2">G4-J4</f>
        <v>-2.9777779709547758E-3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120929.7681</v>
      </c>
      <c r="F5" s="25">
        <f>VLOOKUP(C5,RA!B9:I44,8,0)</f>
        <v>25660.170300000002</v>
      </c>
      <c r="G5" s="16">
        <f t="shared" si="0"/>
        <v>95269.597800000003</v>
      </c>
      <c r="H5" s="27">
        <f>RA!J9</f>
        <v>21.219068475167301</v>
      </c>
      <c r="I5" s="20">
        <f>VLOOKUP(B5,RMS!B:D,3,FALSE)</f>
        <v>120929.796791143</v>
      </c>
      <c r="J5" s="21">
        <f>VLOOKUP(B5,RMS!B:E,4,FALSE)</f>
        <v>95269.603849905499</v>
      </c>
      <c r="K5" s="22">
        <f t="shared" si="1"/>
        <v>-2.8691143001196906E-2</v>
      </c>
      <c r="L5" s="22">
        <f t="shared" si="2"/>
        <v>-6.0499054961837828E-3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223973.0104</v>
      </c>
      <c r="F6" s="25">
        <f>VLOOKUP(C6,RA!B10:I45,8,0)</f>
        <v>51090.7837</v>
      </c>
      <c r="G6" s="16">
        <f t="shared" si="0"/>
        <v>172882.2267</v>
      </c>
      <c r="H6" s="27">
        <f>RA!J10</f>
        <v>22.8111340776085</v>
      </c>
      <c r="I6" s="20">
        <f>VLOOKUP(B6,RMS!B:D,3,FALSE)</f>
        <v>223975.37919829099</v>
      </c>
      <c r="J6" s="21">
        <f>VLOOKUP(B6,RMS!B:E,4,FALSE)</f>
        <v>172882.22723504301</v>
      </c>
      <c r="K6" s="22">
        <f t="shared" si="1"/>
        <v>-2.3687982909905259</v>
      </c>
      <c r="L6" s="22">
        <f t="shared" si="2"/>
        <v>-5.3504301467910409E-4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79892.585999999996</v>
      </c>
      <c r="F7" s="25">
        <f>VLOOKUP(C7,RA!B11:I46,8,0)</f>
        <v>15140.654</v>
      </c>
      <c r="G7" s="16">
        <f t="shared" si="0"/>
        <v>64751.931999999993</v>
      </c>
      <c r="H7" s="27">
        <f>RA!J11</f>
        <v>18.9512628868967</v>
      </c>
      <c r="I7" s="20">
        <f>VLOOKUP(B7,RMS!B:D,3,FALSE)</f>
        <v>79892.579632478606</v>
      </c>
      <c r="J7" s="21">
        <f>VLOOKUP(B7,RMS!B:E,4,FALSE)</f>
        <v>64751.931963247902</v>
      </c>
      <c r="K7" s="22">
        <f t="shared" si="1"/>
        <v>6.3675213896203786E-3</v>
      </c>
      <c r="L7" s="22">
        <f t="shared" si="2"/>
        <v>3.6752091546077281E-5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580996.16689999995</v>
      </c>
      <c r="F8" s="25">
        <f>VLOOKUP(C8,RA!B12:I47,8,0)</f>
        <v>-21624.757799999999</v>
      </c>
      <c r="G8" s="16">
        <f t="shared" si="0"/>
        <v>602620.92469999997</v>
      </c>
      <c r="H8" s="27">
        <f>RA!J12</f>
        <v>-3.7220138500022202</v>
      </c>
      <c r="I8" s="20">
        <f>VLOOKUP(B8,RMS!B:D,3,FALSE)</f>
        <v>580996.16459829104</v>
      </c>
      <c r="J8" s="21">
        <f>VLOOKUP(B8,RMS!B:E,4,FALSE)</f>
        <v>602620.92436837603</v>
      </c>
      <c r="K8" s="22">
        <f t="shared" si="1"/>
        <v>2.3017089115455747E-3</v>
      </c>
      <c r="L8" s="22">
        <f t="shared" si="2"/>
        <v>3.3162394538521767E-4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346978.35639999999</v>
      </c>
      <c r="F9" s="25">
        <f>VLOOKUP(C9,RA!B13:I48,8,0)</f>
        <v>87905.740399999995</v>
      </c>
      <c r="G9" s="16">
        <f t="shared" si="0"/>
        <v>259072.61599999998</v>
      </c>
      <c r="H9" s="27">
        <f>RA!J13</f>
        <v>25.334646607946201</v>
      </c>
      <c r="I9" s="20">
        <f>VLOOKUP(B9,RMS!B:D,3,FALSE)</f>
        <v>346978.57145982899</v>
      </c>
      <c r="J9" s="21">
        <f>VLOOKUP(B9,RMS!B:E,4,FALSE)</f>
        <v>259072.61588290599</v>
      </c>
      <c r="K9" s="22">
        <f t="shared" si="1"/>
        <v>-0.21505982900271192</v>
      </c>
      <c r="L9" s="22">
        <f t="shared" si="2"/>
        <v>1.1709399404935539E-4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199198.2641</v>
      </c>
      <c r="F10" s="25">
        <f>VLOOKUP(C10,RA!B14:I49,8,0)</f>
        <v>34740.704700000002</v>
      </c>
      <c r="G10" s="16">
        <f t="shared" si="0"/>
        <v>164457.5594</v>
      </c>
      <c r="H10" s="27">
        <f>RA!J14</f>
        <v>17.4402647819058</v>
      </c>
      <c r="I10" s="20">
        <f>VLOOKUP(B10,RMS!B:D,3,FALSE)</f>
        <v>199198.26615470101</v>
      </c>
      <c r="J10" s="21">
        <f>VLOOKUP(B10,RMS!B:E,4,FALSE)</f>
        <v>164457.55367777799</v>
      </c>
      <c r="K10" s="22">
        <f t="shared" si="1"/>
        <v>-2.0547010062728077E-3</v>
      </c>
      <c r="L10" s="22">
        <f t="shared" si="2"/>
        <v>5.7222220057155937E-3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156390.23629999999</v>
      </c>
      <c r="F11" s="25">
        <f>VLOOKUP(C11,RA!B15:I50,8,0)</f>
        <v>24578.599699999999</v>
      </c>
      <c r="G11" s="16">
        <f t="shared" si="0"/>
        <v>131811.6366</v>
      </c>
      <c r="H11" s="27">
        <f>RA!J15</f>
        <v>15.7161983263785</v>
      </c>
      <c r="I11" s="20">
        <f>VLOOKUP(B11,RMS!B:D,3,FALSE)</f>
        <v>156390.34665299099</v>
      </c>
      <c r="J11" s="21">
        <f>VLOOKUP(B11,RMS!B:E,4,FALSE)</f>
        <v>131811.63747094001</v>
      </c>
      <c r="K11" s="22">
        <f t="shared" si="1"/>
        <v>-0.11035299100331031</v>
      </c>
      <c r="L11" s="22">
        <f t="shared" si="2"/>
        <v>-8.7094001355580986E-4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1075106.0034</v>
      </c>
      <c r="F12" s="25">
        <f>VLOOKUP(C12,RA!B16:I51,8,0)</f>
        <v>16270.672399999999</v>
      </c>
      <c r="G12" s="16">
        <f t="shared" si="0"/>
        <v>1058835.331</v>
      </c>
      <c r="H12" s="27">
        <f>RA!J16</f>
        <v>1.51340168769818</v>
      </c>
      <c r="I12" s="20">
        <f>VLOOKUP(B12,RMS!B:D,3,FALSE)</f>
        <v>1075105.862</v>
      </c>
      <c r="J12" s="21">
        <f>VLOOKUP(B12,RMS!B:E,4,FALSE)</f>
        <v>1058835.331</v>
      </c>
      <c r="K12" s="22">
        <f t="shared" si="1"/>
        <v>0.14140000008046627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507759.95760000002</v>
      </c>
      <c r="F13" s="25">
        <f>VLOOKUP(C13,RA!B17:I52,8,0)</f>
        <v>37765.074500000002</v>
      </c>
      <c r="G13" s="16">
        <f t="shared" si="0"/>
        <v>469994.88310000004</v>
      </c>
      <c r="H13" s="27">
        <f>RA!J17</f>
        <v>7.43758422355753</v>
      </c>
      <c r="I13" s="20">
        <f>VLOOKUP(B13,RMS!B:D,3,FALSE)</f>
        <v>507760.04074444401</v>
      </c>
      <c r="J13" s="21">
        <f>VLOOKUP(B13,RMS!B:E,4,FALSE)</f>
        <v>469994.88381111098</v>
      </c>
      <c r="K13" s="22">
        <f t="shared" si="1"/>
        <v>-8.3144443982746452E-2</v>
      </c>
      <c r="L13" s="22">
        <f t="shared" si="2"/>
        <v>-7.1111094439402223E-4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2145895.8794</v>
      </c>
      <c r="F14" s="25">
        <f>VLOOKUP(C14,RA!B18:I53,8,0)</f>
        <v>243912.8124</v>
      </c>
      <c r="G14" s="16">
        <f t="shared" si="0"/>
        <v>1901983.067</v>
      </c>
      <c r="H14" s="27">
        <f>RA!J18</f>
        <v>11.366479368430401</v>
      </c>
      <c r="I14" s="20">
        <f>VLOOKUP(B14,RMS!B:D,3,FALSE)</f>
        <v>2145896.2583803399</v>
      </c>
      <c r="J14" s="21">
        <f>VLOOKUP(B14,RMS!B:E,4,FALSE)</f>
        <v>1901982.9320324799</v>
      </c>
      <c r="K14" s="22">
        <f t="shared" si="1"/>
        <v>-0.37898033997043967</v>
      </c>
      <c r="L14" s="22">
        <f t="shared" si="2"/>
        <v>0.13496752013452351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587798.81999999995</v>
      </c>
      <c r="F15" s="25">
        <f>VLOOKUP(C15,RA!B19:I54,8,0)</f>
        <v>51002.346799999999</v>
      </c>
      <c r="G15" s="16">
        <f t="shared" si="0"/>
        <v>536796.47319999989</v>
      </c>
      <c r="H15" s="27">
        <f>RA!J19</f>
        <v>8.6768372212792109</v>
      </c>
      <c r="I15" s="20">
        <f>VLOOKUP(B15,RMS!B:D,3,FALSE)</f>
        <v>587798.83532991505</v>
      </c>
      <c r="J15" s="21">
        <f>VLOOKUP(B15,RMS!B:E,4,FALSE)</f>
        <v>536796.47328803397</v>
      </c>
      <c r="K15" s="22">
        <f t="shared" si="1"/>
        <v>-1.5329915098845959E-2</v>
      </c>
      <c r="L15" s="22">
        <f t="shared" si="2"/>
        <v>-8.8034081272780895E-5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946734.8615</v>
      </c>
      <c r="F16" s="25">
        <f>VLOOKUP(C16,RA!B20:I55,8,0)</f>
        <v>63106.027399999999</v>
      </c>
      <c r="G16" s="16">
        <f t="shared" si="0"/>
        <v>883628.83409999998</v>
      </c>
      <c r="H16" s="27">
        <f>RA!J20</f>
        <v>6.6656494828990702</v>
      </c>
      <c r="I16" s="20">
        <f>VLOOKUP(B16,RMS!B:D,3,FALSE)</f>
        <v>946734.8493</v>
      </c>
      <c r="J16" s="21">
        <f>VLOOKUP(B16,RMS!B:E,4,FALSE)</f>
        <v>883628.83409999998</v>
      </c>
      <c r="K16" s="22">
        <f t="shared" si="1"/>
        <v>1.2199999997392297E-2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361477.70270000002</v>
      </c>
      <c r="F17" s="25">
        <f>VLOOKUP(C17,RA!B21:I56,8,0)</f>
        <v>33515.777399999999</v>
      </c>
      <c r="G17" s="16">
        <f t="shared" si="0"/>
        <v>327961.9253</v>
      </c>
      <c r="H17" s="27">
        <f>RA!J21</f>
        <v>9.2718796068635108</v>
      </c>
      <c r="I17" s="20">
        <f>VLOOKUP(B17,RMS!B:D,3,FALSE)</f>
        <v>361477.58558048599</v>
      </c>
      <c r="J17" s="21">
        <f>VLOOKUP(B17,RMS!B:E,4,FALSE)</f>
        <v>327961.92508536403</v>
      </c>
      <c r="K17" s="22">
        <f t="shared" si="1"/>
        <v>0.11711951403412968</v>
      </c>
      <c r="L17" s="22">
        <f t="shared" si="2"/>
        <v>2.1463597659021616E-4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1615034.9624000001</v>
      </c>
      <c r="F18" s="25">
        <f>VLOOKUP(C18,RA!B22:I57,8,0)</f>
        <v>195767.46059999999</v>
      </c>
      <c r="G18" s="16">
        <f t="shared" si="0"/>
        <v>1419267.5018000002</v>
      </c>
      <c r="H18" s="27">
        <f>RA!J22</f>
        <v>12.1215617715843</v>
      </c>
      <c r="I18" s="20">
        <f>VLOOKUP(B18,RMS!B:D,3,FALSE)</f>
        <v>1615034.85086667</v>
      </c>
      <c r="J18" s="21">
        <f>VLOOKUP(B18,RMS!B:E,4,FALSE)</f>
        <v>1419267.5009999999</v>
      </c>
      <c r="K18" s="22">
        <f t="shared" si="1"/>
        <v>0.11153333005495369</v>
      </c>
      <c r="L18" s="22">
        <f t="shared" si="2"/>
        <v>8.000002708286047E-4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3023578.8286000001</v>
      </c>
      <c r="F19" s="25">
        <f>VLOOKUP(C19,RA!B23:I58,8,0)</f>
        <v>130396.5539</v>
      </c>
      <c r="G19" s="16">
        <f t="shared" si="0"/>
        <v>2893182.2747</v>
      </c>
      <c r="H19" s="27">
        <f>RA!J23</f>
        <v>4.3126560044203401</v>
      </c>
      <c r="I19" s="20">
        <f>VLOOKUP(B19,RMS!B:D,3,FALSE)</f>
        <v>3023580.08653162</v>
      </c>
      <c r="J19" s="21">
        <f>VLOOKUP(B19,RMS!B:E,4,FALSE)</f>
        <v>2893182.3146307701</v>
      </c>
      <c r="K19" s="22">
        <f t="shared" si="1"/>
        <v>-1.2579316198825836</v>
      </c>
      <c r="L19" s="22">
        <f t="shared" si="2"/>
        <v>-3.9930770173668861E-2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278015.83510000003</v>
      </c>
      <c r="F20" s="25">
        <f>VLOOKUP(C20,RA!B24:I59,8,0)</f>
        <v>50168.0579</v>
      </c>
      <c r="G20" s="16">
        <f t="shared" si="0"/>
        <v>227847.77720000001</v>
      </c>
      <c r="H20" s="27">
        <f>RA!J24</f>
        <v>18.045036133267399</v>
      </c>
      <c r="I20" s="20">
        <f>VLOOKUP(B20,RMS!B:D,3,FALSE)</f>
        <v>278015.84007295198</v>
      </c>
      <c r="J20" s="21">
        <f>VLOOKUP(B20,RMS!B:E,4,FALSE)</f>
        <v>227847.773270423</v>
      </c>
      <c r="K20" s="22">
        <f t="shared" si="1"/>
        <v>-4.972951952368021E-3</v>
      </c>
      <c r="L20" s="22">
        <f t="shared" si="2"/>
        <v>3.9295770111493766E-3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249058.35930000001</v>
      </c>
      <c r="F21" s="25">
        <f>VLOOKUP(C21,RA!B25:I60,8,0)</f>
        <v>16196.044099999999</v>
      </c>
      <c r="G21" s="16">
        <f t="shared" si="0"/>
        <v>232862.31520000001</v>
      </c>
      <c r="H21" s="27">
        <f>RA!J25</f>
        <v>6.5029112636573903</v>
      </c>
      <c r="I21" s="20">
        <f>VLOOKUP(B21,RMS!B:D,3,FALSE)</f>
        <v>249058.36279415301</v>
      </c>
      <c r="J21" s="21">
        <f>VLOOKUP(B21,RMS!B:E,4,FALSE)</f>
        <v>232862.32418518999</v>
      </c>
      <c r="K21" s="22">
        <f t="shared" si="1"/>
        <v>-3.4941530029755086E-3</v>
      </c>
      <c r="L21" s="22">
        <f t="shared" si="2"/>
        <v>-8.9851899829227477E-3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622381.30119999999</v>
      </c>
      <c r="F22" s="25">
        <f>VLOOKUP(C22,RA!B26:I61,8,0)</f>
        <v>120809.8269</v>
      </c>
      <c r="G22" s="16">
        <f t="shared" si="0"/>
        <v>501571.4743</v>
      </c>
      <c r="H22" s="27">
        <f>RA!J26</f>
        <v>19.410902394893501</v>
      </c>
      <c r="I22" s="20">
        <f>VLOOKUP(B22,RMS!B:D,3,FALSE)</f>
        <v>622381.24133160897</v>
      </c>
      <c r="J22" s="21">
        <f>VLOOKUP(B22,RMS!B:E,4,FALSE)</f>
        <v>501571.73808800598</v>
      </c>
      <c r="K22" s="22">
        <f t="shared" si="1"/>
        <v>5.9868391021154821E-2</v>
      </c>
      <c r="L22" s="22">
        <f t="shared" si="2"/>
        <v>-0.26378800597740337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259974.5619</v>
      </c>
      <c r="F23" s="25">
        <f>VLOOKUP(C23,RA!B27:I62,8,0)</f>
        <v>82993.536800000002</v>
      </c>
      <c r="G23" s="16">
        <f t="shared" si="0"/>
        <v>176981.0251</v>
      </c>
      <c r="H23" s="27">
        <f>RA!J27</f>
        <v>31.9237144563104</v>
      </c>
      <c r="I23" s="20">
        <f>VLOOKUP(B23,RMS!B:D,3,FALSE)</f>
        <v>259974.50092515699</v>
      </c>
      <c r="J23" s="21">
        <f>VLOOKUP(B23,RMS!B:E,4,FALSE)</f>
        <v>176981.045379977</v>
      </c>
      <c r="K23" s="22">
        <f t="shared" si="1"/>
        <v>6.0974843014264479E-2</v>
      </c>
      <c r="L23" s="22">
        <f t="shared" si="2"/>
        <v>-2.027997700497508E-2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937345.86250000005</v>
      </c>
      <c r="F24" s="25">
        <f>VLOOKUP(C24,RA!B28:I63,8,0)</f>
        <v>35766.024400000002</v>
      </c>
      <c r="G24" s="16">
        <f t="shared" si="0"/>
        <v>901579.83810000005</v>
      </c>
      <c r="H24" s="27">
        <f>RA!J28</f>
        <v>3.8156699496819901</v>
      </c>
      <c r="I24" s="20">
        <f>VLOOKUP(B24,RMS!B:D,3,FALSE)</f>
        <v>937345.862037168</v>
      </c>
      <c r="J24" s="21">
        <f>VLOOKUP(B24,RMS!B:E,4,FALSE)</f>
        <v>901579.82480973494</v>
      </c>
      <c r="K24" s="22">
        <f t="shared" si="1"/>
        <v>4.6283204574137926E-4</v>
      </c>
      <c r="L24" s="22">
        <f t="shared" si="2"/>
        <v>1.329026510939002E-2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703281.3432</v>
      </c>
      <c r="F25" s="25">
        <f>VLOOKUP(C25,RA!B29:I64,8,0)</f>
        <v>110378.353</v>
      </c>
      <c r="G25" s="16">
        <f t="shared" si="0"/>
        <v>592902.9902</v>
      </c>
      <c r="H25" s="27">
        <f>RA!J29</f>
        <v>15.6947648430097</v>
      </c>
      <c r="I25" s="20">
        <f>VLOOKUP(B25,RMS!B:D,3,FALSE)</f>
        <v>703281.34198407095</v>
      </c>
      <c r="J25" s="21">
        <f>VLOOKUP(B25,RMS!B:E,4,FALSE)</f>
        <v>592902.95660345396</v>
      </c>
      <c r="K25" s="22">
        <f t="shared" si="1"/>
        <v>1.2159290490671992E-3</v>
      </c>
      <c r="L25" s="22">
        <f t="shared" si="2"/>
        <v>3.3596546039916575E-2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1515534.2919999999</v>
      </c>
      <c r="F26" s="25">
        <f>VLOOKUP(C26,RA!B30:I65,8,0)</f>
        <v>153785.3481</v>
      </c>
      <c r="G26" s="16">
        <f t="shared" si="0"/>
        <v>1361748.9438999998</v>
      </c>
      <c r="H26" s="27">
        <f>RA!J30</f>
        <v>10.1472694423202</v>
      </c>
      <c r="I26" s="20">
        <f>VLOOKUP(B26,RMS!B:D,3,FALSE)</f>
        <v>1515534.3118938101</v>
      </c>
      <c r="J26" s="21">
        <f>VLOOKUP(B26,RMS!B:E,4,FALSE)</f>
        <v>1361748.92972667</v>
      </c>
      <c r="K26" s="22">
        <f t="shared" si="1"/>
        <v>-1.9893810153007507E-2</v>
      </c>
      <c r="L26" s="22">
        <f t="shared" si="2"/>
        <v>1.4173329807817936E-2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1349863.0390000001</v>
      </c>
      <c r="F27" s="25">
        <f>VLOOKUP(C27,RA!B31:I66,8,0)</f>
        <v>-11375.934800000001</v>
      </c>
      <c r="G27" s="16">
        <f t="shared" si="0"/>
        <v>1361238.9738</v>
      </c>
      <c r="H27" s="27">
        <f>RA!J31</f>
        <v>-0.84274733593916895</v>
      </c>
      <c r="I27" s="20">
        <f>VLOOKUP(B27,RMS!B:D,3,FALSE)</f>
        <v>1349863.23440265</v>
      </c>
      <c r="J27" s="21">
        <f>VLOOKUP(B27,RMS!B:E,4,FALSE)</f>
        <v>1361239.02051239</v>
      </c>
      <c r="K27" s="22">
        <f t="shared" si="1"/>
        <v>-0.19540264992974699</v>
      </c>
      <c r="L27" s="22">
        <f t="shared" si="2"/>
        <v>-4.6712389914318919E-2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171345.42850000001</v>
      </c>
      <c r="F28" s="25">
        <f>VLOOKUP(C28,RA!B32:I67,8,0)</f>
        <v>50272.273800000003</v>
      </c>
      <c r="G28" s="16">
        <f t="shared" si="0"/>
        <v>121073.15470000001</v>
      </c>
      <c r="H28" s="27">
        <f>RA!J32</f>
        <v>29.3397228277964</v>
      </c>
      <c r="I28" s="20">
        <f>VLOOKUP(B28,RMS!B:D,3,FALSE)</f>
        <v>171345.409415884</v>
      </c>
      <c r="J28" s="21">
        <f>VLOOKUP(B28,RMS!B:E,4,FALSE)</f>
        <v>121073.14214957799</v>
      </c>
      <c r="K28" s="22">
        <f t="shared" si="1"/>
        <v>1.9084116007434204E-2</v>
      </c>
      <c r="L28" s="22">
        <f t="shared" si="2"/>
        <v>1.2550422019558027E-2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133426.2985</v>
      </c>
      <c r="F31" s="25">
        <f>VLOOKUP(C31,RA!B35:I70,8,0)</f>
        <v>19145.6698</v>
      </c>
      <c r="G31" s="16">
        <f t="shared" si="0"/>
        <v>114280.6287</v>
      </c>
      <c r="H31" s="27">
        <f>RA!J35</f>
        <v>14.3492474986106</v>
      </c>
      <c r="I31" s="20">
        <f>VLOOKUP(B31,RMS!B:D,3,FALSE)</f>
        <v>133426.29879999999</v>
      </c>
      <c r="J31" s="21">
        <f>VLOOKUP(B31,RMS!B:E,4,FALSE)</f>
        <v>114280.6284</v>
      </c>
      <c r="K31" s="22">
        <f t="shared" si="1"/>
        <v>-2.9999998514540493E-4</v>
      </c>
      <c r="L31" s="22">
        <f t="shared" si="2"/>
        <v>2.9999999969732016E-4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259408.54500000001</v>
      </c>
      <c r="F35" s="25">
        <f>VLOOKUP(C35,RA!B8:I74,8,0)</f>
        <v>12439.607599999999</v>
      </c>
      <c r="G35" s="16">
        <f t="shared" si="0"/>
        <v>246968.93740000002</v>
      </c>
      <c r="H35" s="27">
        <f>RA!J39</f>
        <v>4.7953731053847903</v>
      </c>
      <c r="I35" s="20">
        <f>VLOOKUP(B35,RMS!B:D,3,FALSE)</f>
        <v>259408.547008547</v>
      </c>
      <c r="J35" s="21">
        <f>VLOOKUP(B35,RMS!B:E,4,FALSE)</f>
        <v>246968.93589743599</v>
      </c>
      <c r="K35" s="22">
        <f t="shared" si="1"/>
        <v>-2.0085469877813011E-3</v>
      </c>
      <c r="L35" s="22">
        <f t="shared" si="2"/>
        <v>1.5025640313979238E-3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502463.1054</v>
      </c>
      <c r="F36" s="25">
        <f>VLOOKUP(C36,RA!B8:I75,8,0)</f>
        <v>33170.780700000003</v>
      </c>
      <c r="G36" s="16">
        <f t="shared" si="0"/>
        <v>469292.3247</v>
      </c>
      <c r="H36" s="27">
        <f>RA!J40</f>
        <v>6.6016350939027602</v>
      </c>
      <c r="I36" s="20">
        <f>VLOOKUP(B36,RMS!B:D,3,FALSE)</f>
        <v>502463.10025299102</v>
      </c>
      <c r="J36" s="21">
        <f>VLOOKUP(B36,RMS!B:E,4,FALSE)</f>
        <v>469292.32265812001</v>
      </c>
      <c r="K36" s="22">
        <f t="shared" si="1"/>
        <v>5.1470089820213616E-3</v>
      </c>
      <c r="L36" s="22">
        <f t="shared" si="2"/>
        <v>2.0418799831531942E-3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77088.508199999997</v>
      </c>
      <c r="F39" s="25">
        <f>VLOOKUP(C39,RA!B8:I78,8,0)</f>
        <v>7519.6513000000004</v>
      </c>
      <c r="G39" s="16">
        <f t="shared" si="0"/>
        <v>69568.856899999999</v>
      </c>
      <c r="H39" s="27">
        <f>RA!J43</f>
        <v>9.7545684507097494</v>
      </c>
      <c r="I39" s="20">
        <f>VLOOKUP(B39,RMS!B:D,3,FALSE)</f>
        <v>77088.508131003706</v>
      </c>
      <c r="J39" s="21">
        <f>VLOOKUP(B39,RMS!B:E,4,FALSE)</f>
        <v>69568.856667422995</v>
      </c>
      <c r="K39" s="22">
        <f t="shared" si="1"/>
        <v>6.8996290792711079E-5</v>
      </c>
      <c r="L39" s="22">
        <f t="shared" si="2"/>
        <v>2.3257700377143919E-4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19641729.0046</v>
      </c>
      <c r="E7" s="63">
        <v>19903589</v>
      </c>
      <c r="F7" s="64">
        <v>98.684357904496494</v>
      </c>
      <c r="G7" s="63">
        <v>15651610.4575</v>
      </c>
      <c r="H7" s="64">
        <v>25.4933417742198</v>
      </c>
      <c r="I7" s="63">
        <v>1811923.9358000001</v>
      </c>
      <c r="J7" s="64">
        <v>9.2248698440735897</v>
      </c>
      <c r="K7" s="63">
        <v>1552773.3518999999</v>
      </c>
      <c r="L7" s="64">
        <v>9.9208535512454894</v>
      </c>
      <c r="M7" s="64">
        <v>0.16689530611978901</v>
      </c>
      <c r="N7" s="63">
        <v>412147759.51279998</v>
      </c>
      <c r="O7" s="63">
        <v>3037137958.9763999</v>
      </c>
      <c r="P7" s="63">
        <v>1091731</v>
      </c>
      <c r="Q7" s="63">
        <v>938744</v>
      </c>
      <c r="R7" s="64">
        <v>16.296988316303501</v>
      </c>
      <c r="S7" s="63">
        <v>17.991363261279599</v>
      </c>
      <c r="T7" s="63">
        <v>17.148297142245401</v>
      </c>
      <c r="U7" s="65">
        <v>4.6859490678429898</v>
      </c>
      <c r="V7" s="53"/>
      <c r="W7" s="53"/>
    </row>
    <row r="8" spans="1:23" ht="14.25" thickBot="1" x14ac:dyDescent="0.2">
      <c r="A8" s="48">
        <v>41783</v>
      </c>
      <c r="B8" s="51" t="s">
        <v>6</v>
      </c>
      <c r="C8" s="52"/>
      <c r="D8" s="66">
        <v>610797.12100000004</v>
      </c>
      <c r="E8" s="66">
        <v>640051</v>
      </c>
      <c r="F8" s="67">
        <v>95.429445622301998</v>
      </c>
      <c r="G8" s="66">
        <v>412163.56800000003</v>
      </c>
      <c r="H8" s="67">
        <v>48.192894380223301</v>
      </c>
      <c r="I8" s="66">
        <v>141426.07579999999</v>
      </c>
      <c r="J8" s="67">
        <v>23.1543455163077</v>
      </c>
      <c r="K8" s="66">
        <v>78088.704899999997</v>
      </c>
      <c r="L8" s="67">
        <v>18.946047385731099</v>
      </c>
      <c r="M8" s="67">
        <v>0.81109516390506797</v>
      </c>
      <c r="N8" s="66">
        <v>13382271.674799999</v>
      </c>
      <c r="O8" s="66">
        <v>118715264.4259</v>
      </c>
      <c r="P8" s="66">
        <v>27215</v>
      </c>
      <c r="Q8" s="66">
        <v>22721</v>
      </c>
      <c r="R8" s="67">
        <v>19.779059020289601</v>
      </c>
      <c r="S8" s="66">
        <v>22.4433996325556</v>
      </c>
      <c r="T8" s="66">
        <v>21.602809110514499</v>
      </c>
      <c r="U8" s="68">
        <v>3.7453796474832601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120929.7681</v>
      </c>
      <c r="E9" s="66">
        <v>124161</v>
      </c>
      <c r="F9" s="67">
        <v>97.397546814216994</v>
      </c>
      <c r="G9" s="66">
        <v>58350.060599999997</v>
      </c>
      <c r="H9" s="67">
        <v>107.24874465683099</v>
      </c>
      <c r="I9" s="66">
        <v>25660.170300000002</v>
      </c>
      <c r="J9" s="67">
        <v>21.219068475167301</v>
      </c>
      <c r="K9" s="66">
        <v>13595.757299999999</v>
      </c>
      <c r="L9" s="67">
        <v>23.300331071121501</v>
      </c>
      <c r="M9" s="67">
        <v>0.88736601674994597</v>
      </c>
      <c r="N9" s="66">
        <v>2271969.9843000001</v>
      </c>
      <c r="O9" s="66">
        <v>19960173.870099999</v>
      </c>
      <c r="P9" s="66">
        <v>6945</v>
      </c>
      <c r="Q9" s="66">
        <v>4453</v>
      </c>
      <c r="R9" s="67">
        <v>55.962272625196498</v>
      </c>
      <c r="S9" s="66">
        <v>17.412493606911401</v>
      </c>
      <c r="T9" s="66">
        <v>16.946965820795</v>
      </c>
      <c r="U9" s="68">
        <v>2.6735273914569899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223973.0104</v>
      </c>
      <c r="E10" s="66">
        <v>185907</v>
      </c>
      <c r="F10" s="67">
        <v>120.475834906701</v>
      </c>
      <c r="G10" s="66">
        <v>152294.8762</v>
      </c>
      <c r="H10" s="67">
        <v>47.065361611949001</v>
      </c>
      <c r="I10" s="66">
        <v>51090.7837</v>
      </c>
      <c r="J10" s="67">
        <v>22.8111340776085</v>
      </c>
      <c r="K10" s="66">
        <v>29254.893100000001</v>
      </c>
      <c r="L10" s="67">
        <v>19.209374491090099</v>
      </c>
      <c r="M10" s="67">
        <v>0.74640131226457995</v>
      </c>
      <c r="N10" s="66">
        <v>3569892.4416999999</v>
      </c>
      <c r="O10" s="66">
        <v>28559213.9296</v>
      </c>
      <c r="P10" s="66">
        <v>102842</v>
      </c>
      <c r="Q10" s="66">
        <v>84359</v>
      </c>
      <c r="R10" s="67">
        <v>21.909932550172499</v>
      </c>
      <c r="S10" s="66">
        <v>2.1778360047451399</v>
      </c>
      <c r="T10" s="66">
        <v>1.7234859706729599</v>
      </c>
      <c r="U10" s="68">
        <v>20.862453971843301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79892.585999999996</v>
      </c>
      <c r="E11" s="66">
        <v>57729</v>
      </c>
      <c r="F11" s="67">
        <v>138.39246479239199</v>
      </c>
      <c r="G11" s="66">
        <v>58328.147299999997</v>
      </c>
      <c r="H11" s="67">
        <v>36.970896039415301</v>
      </c>
      <c r="I11" s="66">
        <v>15140.654</v>
      </c>
      <c r="J11" s="67">
        <v>18.9512628868967</v>
      </c>
      <c r="K11" s="66">
        <v>13664.846100000001</v>
      </c>
      <c r="L11" s="67">
        <v>23.427533245171301</v>
      </c>
      <c r="M11" s="67">
        <v>0.108000330863587</v>
      </c>
      <c r="N11" s="66">
        <v>1433529.5963000001</v>
      </c>
      <c r="O11" s="66">
        <v>12215672.8849</v>
      </c>
      <c r="P11" s="66">
        <v>3744</v>
      </c>
      <c r="Q11" s="66">
        <v>2767</v>
      </c>
      <c r="R11" s="67">
        <v>35.308998915793303</v>
      </c>
      <c r="S11" s="66">
        <v>21.338831730769201</v>
      </c>
      <c r="T11" s="66">
        <v>20.829388182146701</v>
      </c>
      <c r="U11" s="68">
        <v>2.38740131160935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580996.16689999995</v>
      </c>
      <c r="E12" s="66">
        <v>200103</v>
      </c>
      <c r="F12" s="67">
        <v>290.34855394471799</v>
      </c>
      <c r="G12" s="66">
        <v>442026.05670000002</v>
      </c>
      <c r="H12" s="67">
        <v>31.439347996246699</v>
      </c>
      <c r="I12" s="66">
        <v>-21624.757799999999</v>
      </c>
      <c r="J12" s="67">
        <v>-3.7220138500022202</v>
      </c>
      <c r="K12" s="66">
        <v>37083.413800000002</v>
      </c>
      <c r="L12" s="67">
        <v>8.3894180530556994</v>
      </c>
      <c r="M12" s="67">
        <v>-1.5831382708352499</v>
      </c>
      <c r="N12" s="66">
        <v>4982408.0915000001</v>
      </c>
      <c r="O12" s="66">
        <v>35738291.753899999</v>
      </c>
      <c r="P12" s="66">
        <v>4732</v>
      </c>
      <c r="Q12" s="66">
        <v>1376</v>
      </c>
      <c r="R12" s="67">
        <v>243.89534883720901</v>
      </c>
      <c r="S12" s="66">
        <v>122.78025505071901</v>
      </c>
      <c r="T12" s="66">
        <v>77.821639316860498</v>
      </c>
      <c r="U12" s="68">
        <v>36.617138248561503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346978.35639999999</v>
      </c>
      <c r="E13" s="66">
        <v>318068</v>
      </c>
      <c r="F13" s="67">
        <v>109.089363406567</v>
      </c>
      <c r="G13" s="66">
        <v>258528.8996</v>
      </c>
      <c r="H13" s="67">
        <v>34.212599418034301</v>
      </c>
      <c r="I13" s="66">
        <v>87905.740399999995</v>
      </c>
      <c r="J13" s="67">
        <v>25.334646607946201</v>
      </c>
      <c r="K13" s="66">
        <v>66506.952499999999</v>
      </c>
      <c r="L13" s="67">
        <v>25.7251520440851</v>
      </c>
      <c r="M13" s="67">
        <v>0.32175264533433601</v>
      </c>
      <c r="N13" s="66">
        <v>6566073.9358000001</v>
      </c>
      <c r="O13" s="66">
        <v>58048895.261</v>
      </c>
      <c r="P13" s="66">
        <v>13980</v>
      </c>
      <c r="Q13" s="66">
        <v>10582</v>
      </c>
      <c r="R13" s="67">
        <v>32.1111321111321</v>
      </c>
      <c r="S13" s="66">
        <v>24.819624921316201</v>
      </c>
      <c r="T13" s="66">
        <v>23.531225571725599</v>
      </c>
      <c r="U13" s="68">
        <v>5.1910508465583698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199198.2641</v>
      </c>
      <c r="E14" s="66">
        <v>128864</v>
      </c>
      <c r="F14" s="67">
        <v>154.580227293891</v>
      </c>
      <c r="G14" s="66">
        <v>185367.44399999999</v>
      </c>
      <c r="H14" s="67">
        <v>7.46129946097762</v>
      </c>
      <c r="I14" s="66">
        <v>34740.704700000002</v>
      </c>
      <c r="J14" s="67">
        <v>17.4402647819058</v>
      </c>
      <c r="K14" s="66">
        <v>33721.692600000002</v>
      </c>
      <c r="L14" s="67">
        <v>18.191809668584501</v>
      </c>
      <c r="M14" s="67">
        <v>3.0218296337829999E-2</v>
      </c>
      <c r="N14" s="66">
        <v>3527169.0803</v>
      </c>
      <c r="O14" s="66">
        <v>26033983.4681</v>
      </c>
      <c r="P14" s="66">
        <v>3551</v>
      </c>
      <c r="Q14" s="66">
        <v>2046</v>
      </c>
      <c r="R14" s="67">
        <v>73.558162267839705</v>
      </c>
      <c r="S14" s="66">
        <v>56.0963852717544</v>
      </c>
      <c r="T14" s="66">
        <v>55.429424682306902</v>
      </c>
      <c r="U14" s="68">
        <v>1.1889546647550699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156390.23629999999</v>
      </c>
      <c r="E15" s="66">
        <v>115437</v>
      </c>
      <c r="F15" s="67">
        <v>135.47669837227201</v>
      </c>
      <c r="G15" s="66">
        <v>127284.05530000001</v>
      </c>
      <c r="H15" s="67">
        <v>22.867106906201801</v>
      </c>
      <c r="I15" s="66">
        <v>24578.599699999999</v>
      </c>
      <c r="J15" s="67">
        <v>15.7161983263785</v>
      </c>
      <c r="K15" s="66">
        <v>28096.336500000001</v>
      </c>
      <c r="L15" s="67">
        <v>22.073728271603901</v>
      </c>
      <c r="M15" s="67">
        <v>-0.12520268612244201</v>
      </c>
      <c r="N15" s="66">
        <v>3029308.0537999999</v>
      </c>
      <c r="O15" s="66">
        <v>20309728.046100002</v>
      </c>
      <c r="P15" s="66">
        <v>5528</v>
      </c>
      <c r="Q15" s="66">
        <v>3495</v>
      </c>
      <c r="R15" s="67">
        <v>58.168812589413399</v>
      </c>
      <c r="S15" s="66">
        <v>28.290563730101301</v>
      </c>
      <c r="T15" s="66">
        <v>28.241678168812602</v>
      </c>
      <c r="U15" s="68">
        <v>0.172798116556096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1075106.0034</v>
      </c>
      <c r="E16" s="66">
        <v>951845</v>
      </c>
      <c r="F16" s="67">
        <v>112.94969279662099</v>
      </c>
      <c r="G16" s="66">
        <v>1096905.1969999999</v>
      </c>
      <c r="H16" s="67">
        <v>-1.98733615809463</v>
      </c>
      <c r="I16" s="66">
        <v>16270.672399999999</v>
      </c>
      <c r="J16" s="67">
        <v>1.51340168769818</v>
      </c>
      <c r="K16" s="66">
        <v>-19750.443599999999</v>
      </c>
      <c r="L16" s="67">
        <v>-1.8005606732484101</v>
      </c>
      <c r="M16" s="67">
        <v>-1.82381301045816</v>
      </c>
      <c r="N16" s="66">
        <v>22002936.841899998</v>
      </c>
      <c r="O16" s="66">
        <v>151727575.05059999</v>
      </c>
      <c r="P16" s="66">
        <v>62994</v>
      </c>
      <c r="Q16" s="66">
        <v>46698</v>
      </c>
      <c r="R16" s="67">
        <v>34.896569446229002</v>
      </c>
      <c r="S16" s="66">
        <v>17.066800066673</v>
      </c>
      <c r="T16" s="66">
        <v>16.570565133410401</v>
      </c>
      <c r="U16" s="68">
        <v>2.90760383507161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507759.95760000002</v>
      </c>
      <c r="E17" s="66">
        <v>371005</v>
      </c>
      <c r="F17" s="67">
        <v>136.86067778062301</v>
      </c>
      <c r="G17" s="66">
        <v>579689.19350000005</v>
      </c>
      <c r="H17" s="67">
        <v>-12.4082416416479</v>
      </c>
      <c r="I17" s="66">
        <v>37765.074500000002</v>
      </c>
      <c r="J17" s="67">
        <v>7.43758422355753</v>
      </c>
      <c r="K17" s="66">
        <v>40956.339899999999</v>
      </c>
      <c r="L17" s="67">
        <v>7.0652239785111703</v>
      </c>
      <c r="M17" s="67">
        <v>-7.7918715583273998E-2</v>
      </c>
      <c r="N17" s="66">
        <v>17789525.3561</v>
      </c>
      <c r="O17" s="66">
        <v>164011267.99529999</v>
      </c>
      <c r="P17" s="66">
        <v>13943</v>
      </c>
      <c r="Q17" s="66">
        <v>11542</v>
      </c>
      <c r="R17" s="67">
        <v>20.802287298561801</v>
      </c>
      <c r="S17" s="66">
        <v>36.416836950441102</v>
      </c>
      <c r="T17" s="66">
        <v>49.567545000866403</v>
      </c>
      <c r="U17" s="68">
        <v>-36.111615262802403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2145895.8794</v>
      </c>
      <c r="E18" s="66">
        <v>2053630</v>
      </c>
      <c r="F18" s="67">
        <v>104.49281902777</v>
      </c>
      <c r="G18" s="66">
        <v>1234865.6098</v>
      </c>
      <c r="H18" s="67">
        <v>73.775661284109404</v>
      </c>
      <c r="I18" s="66">
        <v>243912.8124</v>
      </c>
      <c r="J18" s="67">
        <v>11.366479368430401</v>
      </c>
      <c r="K18" s="66">
        <v>188591.30619999999</v>
      </c>
      <c r="L18" s="67">
        <v>15.2722130006151</v>
      </c>
      <c r="M18" s="67">
        <v>0.29334070225555298</v>
      </c>
      <c r="N18" s="66">
        <v>41576153.366999999</v>
      </c>
      <c r="O18" s="66">
        <v>397636355.27689999</v>
      </c>
      <c r="P18" s="66">
        <v>101995</v>
      </c>
      <c r="Q18" s="66">
        <v>80049</v>
      </c>
      <c r="R18" s="67">
        <v>27.415707878924199</v>
      </c>
      <c r="S18" s="66">
        <v>21.039226230697601</v>
      </c>
      <c r="T18" s="66">
        <v>20.975839928044099</v>
      </c>
      <c r="U18" s="68">
        <v>0.30127677680952097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587798.81999999995</v>
      </c>
      <c r="E19" s="66">
        <v>590329</v>
      </c>
      <c r="F19" s="67">
        <v>99.571394934011394</v>
      </c>
      <c r="G19" s="66">
        <v>742285.72490000003</v>
      </c>
      <c r="H19" s="67">
        <v>-20.812323303241801</v>
      </c>
      <c r="I19" s="66">
        <v>51002.346799999999</v>
      </c>
      <c r="J19" s="67">
        <v>8.6768372212792109</v>
      </c>
      <c r="K19" s="66">
        <v>-5870.8126000000002</v>
      </c>
      <c r="L19" s="67">
        <v>-0.79091007722005002</v>
      </c>
      <c r="M19" s="67">
        <v>-9.6874424845378293</v>
      </c>
      <c r="N19" s="66">
        <v>15103289.421700001</v>
      </c>
      <c r="O19" s="66">
        <v>125583386.69220001</v>
      </c>
      <c r="P19" s="66">
        <v>12196</v>
      </c>
      <c r="Q19" s="66">
        <v>10415</v>
      </c>
      <c r="R19" s="67">
        <v>17.100336053768601</v>
      </c>
      <c r="S19" s="66">
        <v>48.196033125615003</v>
      </c>
      <c r="T19" s="66">
        <v>45.834293278924598</v>
      </c>
      <c r="U19" s="68">
        <v>4.9002784949849403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946734.8615</v>
      </c>
      <c r="E20" s="66">
        <v>919094</v>
      </c>
      <c r="F20" s="67">
        <v>103.007403105667</v>
      </c>
      <c r="G20" s="66">
        <v>877752.95920000004</v>
      </c>
      <c r="H20" s="67">
        <v>7.8589199360684896</v>
      </c>
      <c r="I20" s="66">
        <v>63106.027399999999</v>
      </c>
      <c r="J20" s="67">
        <v>6.6656494828990702</v>
      </c>
      <c r="K20" s="66">
        <v>28961.850399999999</v>
      </c>
      <c r="L20" s="67">
        <v>3.2995446038024601</v>
      </c>
      <c r="M20" s="67">
        <v>1.1789363085723299</v>
      </c>
      <c r="N20" s="66">
        <v>25800185.669599999</v>
      </c>
      <c r="O20" s="66">
        <v>176847904.91800001</v>
      </c>
      <c r="P20" s="66">
        <v>39905</v>
      </c>
      <c r="Q20" s="66">
        <v>35922</v>
      </c>
      <c r="R20" s="67">
        <v>11.0879126997383</v>
      </c>
      <c r="S20" s="66">
        <v>23.724717742137599</v>
      </c>
      <c r="T20" s="66">
        <v>24.8623803184678</v>
      </c>
      <c r="U20" s="68">
        <v>-4.7952628507339901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361477.70270000002</v>
      </c>
      <c r="E21" s="66">
        <v>386399</v>
      </c>
      <c r="F21" s="67">
        <v>93.550372205932206</v>
      </c>
      <c r="G21" s="66">
        <v>298930.5367</v>
      </c>
      <c r="H21" s="67">
        <v>20.923645570131601</v>
      </c>
      <c r="I21" s="66">
        <v>33515.777399999999</v>
      </c>
      <c r="J21" s="67">
        <v>9.2718796068635108</v>
      </c>
      <c r="K21" s="66">
        <v>55855.543899999997</v>
      </c>
      <c r="L21" s="67">
        <v>18.685124817494099</v>
      </c>
      <c r="M21" s="67">
        <v>-0.39995611787427299</v>
      </c>
      <c r="N21" s="66">
        <v>8470151.8850999996</v>
      </c>
      <c r="O21" s="66">
        <v>72621480.209199995</v>
      </c>
      <c r="P21" s="66">
        <v>33065</v>
      </c>
      <c r="Q21" s="66">
        <v>30352</v>
      </c>
      <c r="R21" s="67">
        <v>8.9384554559831297</v>
      </c>
      <c r="S21" s="66">
        <v>10.932336388930899</v>
      </c>
      <c r="T21" s="66">
        <v>10.7388692639694</v>
      </c>
      <c r="U21" s="68">
        <v>1.7696777530314101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1615034.9624000001</v>
      </c>
      <c r="E22" s="66">
        <v>1223233</v>
      </c>
      <c r="F22" s="67">
        <v>132.03003535712301</v>
      </c>
      <c r="G22" s="66">
        <v>1015507.4939999999</v>
      </c>
      <c r="H22" s="67">
        <v>59.037227390465702</v>
      </c>
      <c r="I22" s="66">
        <v>195767.46059999999</v>
      </c>
      <c r="J22" s="67">
        <v>12.1215617715843</v>
      </c>
      <c r="K22" s="66">
        <v>87864.265100000004</v>
      </c>
      <c r="L22" s="67">
        <v>8.6522517676270301</v>
      </c>
      <c r="M22" s="67">
        <v>1.22806689815471</v>
      </c>
      <c r="N22" s="66">
        <v>28961320.791499998</v>
      </c>
      <c r="O22" s="66">
        <v>202210455.7845</v>
      </c>
      <c r="P22" s="66">
        <v>91547</v>
      </c>
      <c r="Q22" s="66">
        <v>71474</v>
      </c>
      <c r="R22" s="67">
        <v>28.084338360802501</v>
      </c>
      <c r="S22" s="66">
        <v>17.641593524637599</v>
      </c>
      <c r="T22" s="66">
        <v>17.077762089710902</v>
      </c>
      <c r="U22" s="68">
        <v>3.1960346107013899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3023578.8286000001</v>
      </c>
      <c r="E23" s="66">
        <v>2749417</v>
      </c>
      <c r="F23" s="67">
        <v>109.971635026626</v>
      </c>
      <c r="G23" s="66">
        <v>2317968.4356</v>
      </c>
      <c r="H23" s="67">
        <v>30.440897389414001</v>
      </c>
      <c r="I23" s="66">
        <v>130396.5539</v>
      </c>
      <c r="J23" s="67">
        <v>4.3126560044203401</v>
      </c>
      <c r="K23" s="66">
        <v>279273.86040000001</v>
      </c>
      <c r="L23" s="67">
        <v>12.0482167104105</v>
      </c>
      <c r="M23" s="67">
        <v>-0.53308715067985701</v>
      </c>
      <c r="N23" s="66">
        <v>62005477.017800003</v>
      </c>
      <c r="O23" s="66">
        <v>419393034.65890002</v>
      </c>
      <c r="P23" s="66">
        <v>100444</v>
      </c>
      <c r="Q23" s="66">
        <v>84821</v>
      </c>
      <c r="R23" s="67">
        <v>18.418787800191001</v>
      </c>
      <c r="S23" s="66">
        <v>30.102134807454899</v>
      </c>
      <c r="T23" s="66">
        <v>29.033502194032099</v>
      </c>
      <c r="U23" s="68">
        <v>3.5500226819730498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278015.83510000003</v>
      </c>
      <c r="E24" s="66">
        <v>274793</v>
      </c>
      <c r="F24" s="67">
        <v>101.172822852111</v>
      </c>
      <c r="G24" s="66">
        <v>211057.8731</v>
      </c>
      <c r="H24" s="67">
        <v>31.7249297628784</v>
      </c>
      <c r="I24" s="66">
        <v>50168.0579</v>
      </c>
      <c r="J24" s="67">
        <v>18.045036133267399</v>
      </c>
      <c r="K24" s="66">
        <v>30342.3138</v>
      </c>
      <c r="L24" s="67">
        <v>14.376300374079699</v>
      </c>
      <c r="M24" s="67">
        <v>0.65340251342334998</v>
      </c>
      <c r="N24" s="66">
        <v>6072294.8386000004</v>
      </c>
      <c r="O24" s="66">
        <v>47968456.696699999</v>
      </c>
      <c r="P24" s="66">
        <v>31608</v>
      </c>
      <c r="Q24" s="66">
        <v>26442</v>
      </c>
      <c r="R24" s="67">
        <v>19.537100068073499</v>
      </c>
      <c r="S24" s="66">
        <v>8.7957426948873696</v>
      </c>
      <c r="T24" s="66">
        <v>8.7136813251645098</v>
      </c>
      <c r="U24" s="68">
        <v>0.93296692012785598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249058.35930000001</v>
      </c>
      <c r="E25" s="66">
        <v>267790</v>
      </c>
      <c r="F25" s="67">
        <v>93.005100750588099</v>
      </c>
      <c r="G25" s="66">
        <v>187838.70559999999</v>
      </c>
      <c r="H25" s="67">
        <v>32.591607520106301</v>
      </c>
      <c r="I25" s="66">
        <v>16196.044099999999</v>
      </c>
      <c r="J25" s="67">
        <v>6.5029112636573903</v>
      </c>
      <c r="K25" s="66">
        <v>17715.834999999999</v>
      </c>
      <c r="L25" s="67">
        <v>9.4314081559556904</v>
      </c>
      <c r="M25" s="67">
        <v>-8.5787144664646001E-2</v>
      </c>
      <c r="N25" s="66">
        <v>5306833.8060999997</v>
      </c>
      <c r="O25" s="66">
        <v>48569152.129699998</v>
      </c>
      <c r="P25" s="66">
        <v>20499</v>
      </c>
      <c r="Q25" s="66">
        <v>17690</v>
      </c>
      <c r="R25" s="67">
        <v>15.8790276992651</v>
      </c>
      <c r="S25" s="66">
        <v>12.1497809307771</v>
      </c>
      <c r="T25" s="66">
        <v>11.748965788581099</v>
      </c>
      <c r="U25" s="68">
        <v>3.2989495405688398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622381.30119999999</v>
      </c>
      <c r="E26" s="66">
        <v>540868</v>
      </c>
      <c r="F26" s="67">
        <v>115.070830812694</v>
      </c>
      <c r="G26" s="66">
        <v>540415.48640000005</v>
      </c>
      <c r="H26" s="67">
        <v>15.1671846685998</v>
      </c>
      <c r="I26" s="66">
        <v>120809.8269</v>
      </c>
      <c r="J26" s="67">
        <v>19.410902394893501</v>
      </c>
      <c r="K26" s="66">
        <v>100019.9097</v>
      </c>
      <c r="L26" s="67">
        <v>18.5079651151907</v>
      </c>
      <c r="M26" s="67">
        <v>0.207857788137955</v>
      </c>
      <c r="N26" s="66">
        <v>13245615.2191</v>
      </c>
      <c r="O26" s="66">
        <v>98448459.022699997</v>
      </c>
      <c r="P26" s="66">
        <v>42572</v>
      </c>
      <c r="Q26" s="66">
        <v>39316</v>
      </c>
      <c r="R26" s="67">
        <v>8.2816156272255608</v>
      </c>
      <c r="S26" s="66">
        <v>14.6194987597482</v>
      </c>
      <c r="T26" s="66">
        <v>13.728957332892501</v>
      </c>
      <c r="U26" s="68">
        <v>6.0914634727946799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259974.5619</v>
      </c>
      <c r="E27" s="66">
        <v>319695</v>
      </c>
      <c r="F27" s="67">
        <v>81.319558297752593</v>
      </c>
      <c r="G27" s="66">
        <v>192754.00760000001</v>
      </c>
      <c r="H27" s="67">
        <v>34.873751854485498</v>
      </c>
      <c r="I27" s="66">
        <v>82993.536800000002</v>
      </c>
      <c r="J27" s="67">
        <v>31.9237144563104</v>
      </c>
      <c r="K27" s="66">
        <v>55608.532700000003</v>
      </c>
      <c r="L27" s="67">
        <v>28.849481986075201</v>
      </c>
      <c r="M27" s="67">
        <v>0.49246046911070501</v>
      </c>
      <c r="N27" s="66">
        <v>6311301.7543000001</v>
      </c>
      <c r="O27" s="66">
        <v>41635284.575800002</v>
      </c>
      <c r="P27" s="66">
        <v>36798</v>
      </c>
      <c r="Q27" s="66">
        <v>32397</v>
      </c>
      <c r="R27" s="67">
        <v>13.5845911658487</v>
      </c>
      <c r="S27" s="66">
        <v>7.0649101010924502</v>
      </c>
      <c r="T27" s="66">
        <v>7.0140423094731004</v>
      </c>
      <c r="U27" s="68">
        <v>0.72000621227275097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937345.86250000005</v>
      </c>
      <c r="E28" s="66">
        <v>1011912</v>
      </c>
      <c r="F28" s="67">
        <v>92.631163826498806</v>
      </c>
      <c r="G28" s="66">
        <v>717717.18660000002</v>
      </c>
      <c r="H28" s="67">
        <v>30.6010055214693</v>
      </c>
      <c r="I28" s="66">
        <v>35766.024400000002</v>
      </c>
      <c r="J28" s="67">
        <v>3.8156699496819901</v>
      </c>
      <c r="K28" s="66">
        <v>59487.522100000002</v>
      </c>
      <c r="L28" s="67">
        <v>8.2884349449407502</v>
      </c>
      <c r="M28" s="67">
        <v>-0.39876425950510402</v>
      </c>
      <c r="N28" s="66">
        <v>21189659.780900002</v>
      </c>
      <c r="O28" s="66">
        <v>141484931.61860001</v>
      </c>
      <c r="P28" s="66">
        <v>51264</v>
      </c>
      <c r="Q28" s="66">
        <v>45928</v>
      </c>
      <c r="R28" s="67">
        <v>11.618184985194199</v>
      </c>
      <c r="S28" s="66">
        <v>18.2846805262953</v>
      </c>
      <c r="T28" s="66">
        <v>17.762047988155398</v>
      </c>
      <c r="U28" s="68">
        <v>2.8583082837476201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703281.3432</v>
      </c>
      <c r="E29" s="66">
        <v>876286</v>
      </c>
      <c r="F29" s="67">
        <v>80.257055710122003</v>
      </c>
      <c r="G29" s="66">
        <v>611713.69189999998</v>
      </c>
      <c r="H29" s="67">
        <v>14.9690373964964</v>
      </c>
      <c r="I29" s="66">
        <v>110378.353</v>
      </c>
      <c r="J29" s="67">
        <v>15.6947648430097</v>
      </c>
      <c r="K29" s="66">
        <v>81266.988899999997</v>
      </c>
      <c r="L29" s="67">
        <v>13.2851348557497</v>
      </c>
      <c r="M29" s="67">
        <v>0.35821881054091798</v>
      </c>
      <c r="N29" s="66">
        <v>17843242.453200001</v>
      </c>
      <c r="O29" s="66">
        <v>103790890.1381</v>
      </c>
      <c r="P29" s="66">
        <v>114205</v>
      </c>
      <c r="Q29" s="66">
        <v>110108</v>
      </c>
      <c r="R29" s="67">
        <v>3.7208922149162702</v>
      </c>
      <c r="S29" s="66">
        <v>6.1580608834989699</v>
      </c>
      <c r="T29" s="66">
        <v>5.6172035928361197</v>
      </c>
      <c r="U29" s="68">
        <v>8.78291561085598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1515534.2919999999</v>
      </c>
      <c r="E30" s="66">
        <v>1543180</v>
      </c>
      <c r="F30" s="67">
        <v>98.208523438613796</v>
      </c>
      <c r="G30" s="66">
        <v>1342831.5183999999</v>
      </c>
      <c r="H30" s="67">
        <v>12.861090258424801</v>
      </c>
      <c r="I30" s="66">
        <v>153785.3481</v>
      </c>
      <c r="J30" s="67">
        <v>10.1472694423202</v>
      </c>
      <c r="K30" s="66">
        <v>155940.2182</v>
      </c>
      <c r="L30" s="67">
        <v>11.6127910361982</v>
      </c>
      <c r="M30" s="67">
        <v>-1.3818565376357001E-2</v>
      </c>
      <c r="N30" s="66">
        <v>32093834.286600001</v>
      </c>
      <c r="O30" s="66">
        <v>180241148.71439999</v>
      </c>
      <c r="P30" s="66">
        <v>77700</v>
      </c>
      <c r="Q30" s="66">
        <v>69774</v>
      </c>
      <c r="R30" s="67">
        <v>11.359532203972799</v>
      </c>
      <c r="S30" s="66">
        <v>19.504945842985801</v>
      </c>
      <c r="T30" s="66">
        <v>19.024698092412599</v>
      </c>
      <c r="U30" s="68">
        <v>2.4621844861255902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1349863.0390000001</v>
      </c>
      <c r="E31" s="66">
        <v>1026823</v>
      </c>
      <c r="F31" s="67">
        <v>131.46014834104801</v>
      </c>
      <c r="G31" s="66">
        <v>814252.95440000005</v>
      </c>
      <c r="H31" s="67">
        <v>65.779323452952795</v>
      </c>
      <c r="I31" s="66">
        <v>-11375.934800000001</v>
      </c>
      <c r="J31" s="67">
        <v>-0.84274733593916895</v>
      </c>
      <c r="K31" s="66">
        <v>639.07569999999998</v>
      </c>
      <c r="L31" s="67">
        <v>7.8486138312008999E-2</v>
      </c>
      <c r="M31" s="67">
        <v>-18.800606094082401</v>
      </c>
      <c r="N31" s="66">
        <v>26455192.278499998</v>
      </c>
      <c r="O31" s="66">
        <v>163269177.36410001</v>
      </c>
      <c r="P31" s="66">
        <v>49375</v>
      </c>
      <c r="Q31" s="66">
        <v>55558</v>
      </c>
      <c r="R31" s="67">
        <v>-11.128910327945601</v>
      </c>
      <c r="S31" s="66">
        <v>27.3389982582279</v>
      </c>
      <c r="T31" s="66">
        <v>29.764599623816601</v>
      </c>
      <c r="U31" s="68">
        <v>-8.8723125210291993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171345.42850000001</v>
      </c>
      <c r="E32" s="66">
        <v>172047</v>
      </c>
      <c r="F32" s="67">
        <v>99.5922210210001</v>
      </c>
      <c r="G32" s="66">
        <v>119011.0624</v>
      </c>
      <c r="H32" s="67">
        <v>43.974370990910501</v>
      </c>
      <c r="I32" s="66">
        <v>50272.273800000003</v>
      </c>
      <c r="J32" s="67">
        <v>29.3397228277964</v>
      </c>
      <c r="K32" s="66">
        <v>29438.968400000002</v>
      </c>
      <c r="L32" s="67">
        <v>24.736329385124499</v>
      </c>
      <c r="M32" s="67">
        <v>0.707677834254546</v>
      </c>
      <c r="N32" s="66">
        <v>3484112.0968999998</v>
      </c>
      <c r="O32" s="66">
        <v>23747828.885400001</v>
      </c>
      <c r="P32" s="66">
        <v>30319</v>
      </c>
      <c r="Q32" s="66">
        <v>27481</v>
      </c>
      <c r="R32" s="67">
        <v>10.3271351115316</v>
      </c>
      <c r="S32" s="66">
        <v>5.65142084171642</v>
      </c>
      <c r="T32" s="66">
        <v>5.0778390014919399</v>
      </c>
      <c r="U32" s="68">
        <v>10.1493386581749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155.7269</v>
      </c>
      <c r="H33" s="69"/>
      <c r="I33" s="69"/>
      <c r="J33" s="69"/>
      <c r="K33" s="66">
        <v>30.1568</v>
      </c>
      <c r="L33" s="67">
        <v>19.365183536049301</v>
      </c>
      <c r="M33" s="69"/>
      <c r="N33" s="66">
        <v>99.483699999999999</v>
      </c>
      <c r="O33" s="66">
        <v>4798.4004000000004</v>
      </c>
      <c r="P33" s="69"/>
      <c r="Q33" s="66">
        <v>1</v>
      </c>
      <c r="R33" s="69"/>
      <c r="S33" s="69"/>
      <c r="T33" s="66">
        <v>4.0708000000000002</v>
      </c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133426.2985</v>
      </c>
      <c r="E35" s="66">
        <v>135358</v>
      </c>
      <c r="F35" s="67">
        <v>98.572894472436104</v>
      </c>
      <c r="G35" s="66">
        <v>43798.861900000004</v>
      </c>
      <c r="H35" s="67">
        <v>204.63416790288801</v>
      </c>
      <c r="I35" s="66">
        <v>19145.6698</v>
      </c>
      <c r="J35" s="67">
        <v>14.3492474986106</v>
      </c>
      <c r="K35" s="66">
        <v>7123.0010000000002</v>
      </c>
      <c r="L35" s="67">
        <v>16.2629819383503</v>
      </c>
      <c r="M35" s="67">
        <v>1.68786566223983</v>
      </c>
      <c r="N35" s="66">
        <v>3076466.0158000002</v>
      </c>
      <c r="O35" s="66">
        <v>26322796.057500001</v>
      </c>
      <c r="P35" s="66">
        <v>9872</v>
      </c>
      <c r="Q35" s="66">
        <v>8965</v>
      </c>
      <c r="R35" s="67">
        <v>10.117122141662</v>
      </c>
      <c r="S35" s="66">
        <v>13.515629912884901</v>
      </c>
      <c r="T35" s="66">
        <v>13.010574188510899</v>
      </c>
      <c r="U35" s="68">
        <v>3.7368271225935601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709473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486098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338329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259408.54500000001</v>
      </c>
      <c r="E39" s="66">
        <v>458816</v>
      </c>
      <c r="F39" s="67">
        <v>56.538687622053303</v>
      </c>
      <c r="G39" s="66">
        <v>266869.23019999999</v>
      </c>
      <c r="H39" s="67">
        <v>-2.7956333498652999</v>
      </c>
      <c r="I39" s="66">
        <v>12439.607599999999</v>
      </c>
      <c r="J39" s="67">
        <v>4.7953731053847903</v>
      </c>
      <c r="K39" s="66">
        <v>13646.598099999999</v>
      </c>
      <c r="L39" s="67">
        <v>5.1135899368289204</v>
      </c>
      <c r="M39" s="67">
        <v>-8.8446255334507007E-2</v>
      </c>
      <c r="N39" s="66">
        <v>6294445.1716999998</v>
      </c>
      <c r="O39" s="66">
        <v>43979242.635200001</v>
      </c>
      <c r="P39" s="66">
        <v>383</v>
      </c>
      <c r="Q39" s="66">
        <v>291</v>
      </c>
      <c r="R39" s="67">
        <v>31.615120274914101</v>
      </c>
      <c r="S39" s="66">
        <v>677.306906005222</v>
      </c>
      <c r="T39" s="66">
        <v>502.07066701030902</v>
      </c>
      <c r="U39" s="68">
        <v>25.872501437857998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502463.1054</v>
      </c>
      <c r="E40" s="66">
        <v>390452</v>
      </c>
      <c r="F40" s="67">
        <v>128.68754812371299</v>
      </c>
      <c r="G40" s="66">
        <v>730075.09459999995</v>
      </c>
      <c r="H40" s="67">
        <v>-31.176517440949802</v>
      </c>
      <c r="I40" s="66">
        <v>33170.780700000003</v>
      </c>
      <c r="J40" s="67">
        <v>6.6016350939027602</v>
      </c>
      <c r="K40" s="66">
        <v>44768.015500000001</v>
      </c>
      <c r="L40" s="67">
        <v>6.1319740710409896</v>
      </c>
      <c r="M40" s="67">
        <v>-0.25905179558383601</v>
      </c>
      <c r="N40" s="66">
        <v>9653162.6509000007</v>
      </c>
      <c r="O40" s="66">
        <v>82181362.641299993</v>
      </c>
      <c r="P40" s="66">
        <v>2476</v>
      </c>
      <c r="Q40" s="66">
        <v>1690</v>
      </c>
      <c r="R40" s="67">
        <v>46.508875739644999</v>
      </c>
      <c r="S40" s="66">
        <v>202.93340282714101</v>
      </c>
      <c r="T40" s="66">
        <v>191.82449355029601</v>
      </c>
      <c r="U40" s="68">
        <v>5.4741649832321402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204463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131934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77088.508199999997</v>
      </c>
      <c r="E43" s="71">
        <v>0</v>
      </c>
      <c r="F43" s="72"/>
      <c r="G43" s="71">
        <v>14870.7991</v>
      </c>
      <c r="H43" s="73">
        <v>418.38847180713998</v>
      </c>
      <c r="I43" s="71">
        <v>7519.6513000000004</v>
      </c>
      <c r="J43" s="73">
        <v>9.7545684507097494</v>
      </c>
      <c r="K43" s="71">
        <v>851.70950000000005</v>
      </c>
      <c r="L43" s="73">
        <v>5.7273956447975998</v>
      </c>
      <c r="M43" s="73">
        <v>7.8288921281258501</v>
      </c>
      <c r="N43" s="71">
        <v>649839.46730000002</v>
      </c>
      <c r="O43" s="71">
        <v>5881744.8712999998</v>
      </c>
      <c r="P43" s="71">
        <v>34</v>
      </c>
      <c r="Q43" s="71">
        <v>31</v>
      </c>
      <c r="R43" s="73">
        <v>9.6774193548386993</v>
      </c>
      <c r="S43" s="71">
        <v>2267.3090647058798</v>
      </c>
      <c r="T43" s="71">
        <v>275.56666451612898</v>
      </c>
      <c r="U43" s="74">
        <v>87.846091703784694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5" workbookViewId="0">
      <selection activeCell="I30" sqref="I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56460</v>
      </c>
      <c r="D2" s="32">
        <v>610797.70768717898</v>
      </c>
      <c r="E2" s="32">
        <v>469371.04817777802</v>
      </c>
      <c r="F2" s="32">
        <v>141426.659509402</v>
      </c>
      <c r="G2" s="32">
        <v>469371.04817777802</v>
      </c>
      <c r="H2" s="32">
        <v>0.23154418841046701</v>
      </c>
    </row>
    <row r="3" spans="1:8" ht="14.25" x14ac:dyDescent="0.2">
      <c r="A3" s="32">
        <v>2</v>
      </c>
      <c r="B3" s="33">
        <v>13</v>
      </c>
      <c r="C3" s="32">
        <v>14454.132</v>
      </c>
      <c r="D3" s="32">
        <v>120929.796791143</v>
      </c>
      <c r="E3" s="32">
        <v>95269.603849905499</v>
      </c>
      <c r="F3" s="32">
        <v>25660.192941237401</v>
      </c>
      <c r="G3" s="32">
        <v>95269.603849905499</v>
      </c>
      <c r="H3" s="32">
        <v>0.21219082163476199</v>
      </c>
    </row>
    <row r="4" spans="1:8" ht="14.25" x14ac:dyDescent="0.2">
      <c r="A4" s="32">
        <v>3</v>
      </c>
      <c r="B4" s="33">
        <v>14</v>
      </c>
      <c r="C4" s="32">
        <v>152089</v>
      </c>
      <c r="D4" s="32">
        <v>223975.37919829099</v>
      </c>
      <c r="E4" s="32">
        <v>172882.22723504301</v>
      </c>
      <c r="F4" s="32">
        <v>51093.151963247903</v>
      </c>
      <c r="G4" s="32">
        <v>172882.22723504301</v>
      </c>
      <c r="H4" s="32">
        <v>0.228119502001217</v>
      </c>
    </row>
    <row r="5" spans="1:8" ht="14.25" x14ac:dyDescent="0.2">
      <c r="A5" s="32">
        <v>4</v>
      </c>
      <c r="B5" s="33">
        <v>15</v>
      </c>
      <c r="C5" s="32">
        <v>4750</v>
      </c>
      <c r="D5" s="32">
        <v>79892.579632478606</v>
      </c>
      <c r="E5" s="32">
        <v>64751.931963247902</v>
      </c>
      <c r="F5" s="32">
        <v>15140.647669230801</v>
      </c>
      <c r="G5" s="32">
        <v>64751.931963247902</v>
      </c>
      <c r="H5" s="32">
        <v>0.18951256473230299</v>
      </c>
    </row>
    <row r="6" spans="1:8" ht="14.25" x14ac:dyDescent="0.2">
      <c r="A6" s="32">
        <v>5</v>
      </c>
      <c r="B6" s="33">
        <v>16</v>
      </c>
      <c r="C6" s="32">
        <v>7349</v>
      </c>
      <c r="D6" s="32">
        <v>580996.16459829104</v>
      </c>
      <c r="E6" s="32">
        <v>602620.92436837603</v>
      </c>
      <c r="F6" s="32">
        <v>-21624.7597700855</v>
      </c>
      <c r="G6" s="32">
        <v>602620.92436837603</v>
      </c>
      <c r="H6" s="32">
        <v>-3.7220142038350897E-2</v>
      </c>
    </row>
    <row r="7" spans="1:8" ht="14.25" x14ac:dyDescent="0.2">
      <c r="A7" s="32">
        <v>6</v>
      </c>
      <c r="B7" s="33">
        <v>17</v>
      </c>
      <c r="C7" s="32">
        <v>23743</v>
      </c>
      <c r="D7" s="32">
        <v>346978.57145982899</v>
      </c>
      <c r="E7" s="32">
        <v>259072.61588290599</v>
      </c>
      <c r="F7" s="32">
        <v>87905.955576923094</v>
      </c>
      <c r="G7" s="32">
        <v>259072.61588290599</v>
      </c>
      <c r="H7" s="32">
        <v>0.25334692919819202</v>
      </c>
    </row>
    <row r="8" spans="1:8" ht="14.25" x14ac:dyDescent="0.2">
      <c r="A8" s="32">
        <v>7</v>
      </c>
      <c r="B8" s="33">
        <v>18</v>
      </c>
      <c r="C8" s="32">
        <v>80271</v>
      </c>
      <c r="D8" s="32">
        <v>199198.26615470101</v>
      </c>
      <c r="E8" s="32">
        <v>164457.55367777799</v>
      </c>
      <c r="F8" s="32">
        <v>34740.712476923101</v>
      </c>
      <c r="G8" s="32">
        <v>164457.55367777799</v>
      </c>
      <c r="H8" s="32">
        <v>0.17440268506123899</v>
      </c>
    </row>
    <row r="9" spans="1:8" ht="14.25" x14ac:dyDescent="0.2">
      <c r="A9" s="32">
        <v>8</v>
      </c>
      <c r="B9" s="33">
        <v>19</v>
      </c>
      <c r="C9" s="32">
        <v>23399</v>
      </c>
      <c r="D9" s="32">
        <v>156390.34665299099</v>
      </c>
      <c r="E9" s="32">
        <v>131811.63747094001</v>
      </c>
      <c r="F9" s="32">
        <v>24578.709182051301</v>
      </c>
      <c r="G9" s="32">
        <v>131811.63747094001</v>
      </c>
      <c r="H9" s="32">
        <v>0.15716257242263201</v>
      </c>
    </row>
    <row r="10" spans="1:8" ht="14.25" x14ac:dyDescent="0.2">
      <c r="A10" s="32">
        <v>9</v>
      </c>
      <c r="B10" s="33">
        <v>21</v>
      </c>
      <c r="C10" s="32">
        <v>246356</v>
      </c>
      <c r="D10" s="32">
        <v>1075105.862</v>
      </c>
      <c r="E10" s="32">
        <v>1058835.331</v>
      </c>
      <c r="F10" s="32">
        <v>16270.531000000001</v>
      </c>
      <c r="G10" s="32">
        <v>1058835.331</v>
      </c>
      <c r="H10" s="32">
        <v>1.5133887345505E-2</v>
      </c>
    </row>
    <row r="11" spans="1:8" ht="14.25" x14ac:dyDescent="0.2">
      <c r="A11" s="32">
        <v>10</v>
      </c>
      <c r="B11" s="33">
        <v>22</v>
      </c>
      <c r="C11" s="32">
        <v>36612</v>
      </c>
      <c r="D11" s="32">
        <v>507760.04074444401</v>
      </c>
      <c r="E11" s="32">
        <v>469994.88381111098</v>
      </c>
      <c r="F11" s="32">
        <v>37765.156933333303</v>
      </c>
      <c r="G11" s="32">
        <v>469994.88381111098</v>
      </c>
      <c r="H11" s="32">
        <v>7.4375992403743596E-2</v>
      </c>
    </row>
    <row r="12" spans="1:8" ht="14.25" x14ac:dyDescent="0.2">
      <c r="A12" s="32">
        <v>11</v>
      </c>
      <c r="B12" s="33">
        <v>23</v>
      </c>
      <c r="C12" s="32">
        <v>285324.19199999998</v>
      </c>
      <c r="D12" s="32">
        <v>2145896.2583803399</v>
      </c>
      <c r="E12" s="32">
        <v>1901982.9320324799</v>
      </c>
      <c r="F12" s="32">
        <v>243913.32634786301</v>
      </c>
      <c r="G12" s="32">
        <v>1901982.9320324799</v>
      </c>
      <c r="H12" s="32">
        <v>0.11366501311296499</v>
      </c>
    </row>
    <row r="13" spans="1:8" ht="14.25" x14ac:dyDescent="0.2">
      <c r="A13" s="32">
        <v>12</v>
      </c>
      <c r="B13" s="33">
        <v>24</v>
      </c>
      <c r="C13" s="32">
        <v>19303.536</v>
      </c>
      <c r="D13" s="32">
        <v>587798.83532991505</v>
      </c>
      <c r="E13" s="32">
        <v>536796.47328803397</v>
      </c>
      <c r="F13" s="32">
        <v>51002.362041880297</v>
      </c>
      <c r="G13" s="32">
        <v>536796.47328803397</v>
      </c>
      <c r="H13" s="32">
        <v>8.6768395880291602E-2</v>
      </c>
    </row>
    <row r="14" spans="1:8" ht="14.25" x14ac:dyDescent="0.2">
      <c r="A14" s="32">
        <v>13</v>
      </c>
      <c r="B14" s="33">
        <v>25</v>
      </c>
      <c r="C14" s="32">
        <v>79590</v>
      </c>
      <c r="D14" s="32">
        <v>946734.8493</v>
      </c>
      <c r="E14" s="32">
        <v>883628.83409999998</v>
      </c>
      <c r="F14" s="32">
        <v>63106.015200000002</v>
      </c>
      <c r="G14" s="32">
        <v>883628.83409999998</v>
      </c>
      <c r="H14" s="32">
        <v>6.6656482801556893E-2</v>
      </c>
    </row>
    <row r="15" spans="1:8" ht="14.25" x14ac:dyDescent="0.2">
      <c r="A15" s="32">
        <v>14</v>
      </c>
      <c r="B15" s="33">
        <v>26</v>
      </c>
      <c r="C15" s="32">
        <v>69204</v>
      </c>
      <c r="D15" s="32">
        <v>361477.58558048599</v>
      </c>
      <c r="E15" s="32">
        <v>327961.92508536403</v>
      </c>
      <c r="F15" s="32">
        <v>33515.660495121403</v>
      </c>
      <c r="G15" s="32">
        <v>327961.92508536403</v>
      </c>
      <c r="H15" s="32">
        <v>9.2718502701349098E-2</v>
      </c>
    </row>
    <row r="16" spans="1:8" ht="14.25" x14ac:dyDescent="0.2">
      <c r="A16" s="32">
        <v>15</v>
      </c>
      <c r="B16" s="33">
        <v>27</v>
      </c>
      <c r="C16" s="32">
        <v>230994.568</v>
      </c>
      <c r="D16" s="32">
        <v>1615034.85086667</v>
      </c>
      <c r="E16" s="32">
        <v>1419267.5009999999</v>
      </c>
      <c r="F16" s="32">
        <v>195767.34986666701</v>
      </c>
      <c r="G16" s="32">
        <v>1419267.5009999999</v>
      </c>
      <c r="H16" s="32">
        <v>0.121215557522869</v>
      </c>
    </row>
    <row r="17" spans="1:8" ht="14.25" x14ac:dyDescent="0.2">
      <c r="A17" s="32">
        <v>16</v>
      </c>
      <c r="B17" s="33">
        <v>29</v>
      </c>
      <c r="C17" s="32">
        <v>256597</v>
      </c>
      <c r="D17" s="32">
        <v>3023580.08653162</v>
      </c>
      <c r="E17" s="32">
        <v>2893182.3146307701</v>
      </c>
      <c r="F17" s="32">
        <v>130397.771900855</v>
      </c>
      <c r="G17" s="32">
        <v>2893182.3146307701</v>
      </c>
      <c r="H17" s="32">
        <v>4.3126944935807897E-2</v>
      </c>
    </row>
    <row r="18" spans="1:8" ht="14.25" x14ac:dyDescent="0.2">
      <c r="A18" s="32">
        <v>17</v>
      </c>
      <c r="B18" s="33">
        <v>31</v>
      </c>
      <c r="C18" s="32">
        <v>48897.472000000002</v>
      </c>
      <c r="D18" s="32">
        <v>278015.84007295198</v>
      </c>
      <c r="E18" s="32">
        <v>227847.773270423</v>
      </c>
      <c r="F18" s="32">
        <v>50168.066802528898</v>
      </c>
      <c r="G18" s="32">
        <v>227847.773270423</v>
      </c>
      <c r="H18" s="32">
        <v>0.180450390126565</v>
      </c>
    </row>
    <row r="19" spans="1:8" ht="14.25" x14ac:dyDescent="0.2">
      <c r="A19" s="32">
        <v>18</v>
      </c>
      <c r="B19" s="33">
        <v>32</v>
      </c>
      <c r="C19" s="32">
        <v>16379.14</v>
      </c>
      <c r="D19" s="32">
        <v>249058.36279415301</v>
      </c>
      <c r="E19" s="32">
        <v>232862.32418518999</v>
      </c>
      <c r="F19" s="32">
        <v>16196.038608963199</v>
      </c>
      <c r="G19" s="32">
        <v>232862.32418518999</v>
      </c>
      <c r="H19" s="32">
        <v>6.5029089677061905E-2</v>
      </c>
    </row>
    <row r="20" spans="1:8" ht="14.25" x14ac:dyDescent="0.2">
      <c r="A20" s="32">
        <v>19</v>
      </c>
      <c r="B20" s="33">
        <v>33</v>
      </c>
      <c r="C20" s="32">
        <v>59479.000999999997</v>
      </c>
      <c r="D20" s="32">
        <v>622381.24133160897</v>
      </c>
      <c r="E20" s="32">
        <v>501571.73808800598</v>
      </c>
      <c r="F20" s="32">
        <v>120809.503243602</v>
      </c>
      <c r="G20" s="32">
        <v>501571.73808800598</v>
      </c>
      <c r="H20" s="32">
        <v>0.194108522591596</v>
      </c>
    </row>
    <row r="21" spans="1:8" ht="14.25" x14ac:dyDescent="0.2">
      <c r="A21" s="32">
        <v>20</v>
      </c>
      <c r="B21" s="33">
        <v>34</v>
      </c>
      <c r="C21" s="32">
        <v>48465.7</v>
      </c>
      <c r="D21" s="32">
        <v>259974.50092515699</v>
      </c>
      <c r="E21" s="32">
        <v>176981.045379977</v>
      </c>
      <c r="F21" s="32">
        <v>82993.455545180303</v>
      </c>
      <c r="G21" s="32">
        <v>176981.045379977</v>
      </c>
      <c r="H21" s="32">
        <v>0.31923690688831402</v>
      </c>
    </row>
    <row r="22" spans="1:8" ht="14.25" x14ac:dyDescent="0.2">
      <c r="A22" s="32">
        <v>21</v>
      </c>
      <c r="B22" s="33">
        <v>35</v>
      </c>
      <c r="C22" s="32">
        <v>41594.404999999999</v>
      </c>
      <c r="D22" s="32">
        <v>937345.862037168</v>
      </c>
      <c r="E22" s="32">
        <v>901579.82480973494</v>
      </c>
      <c r="F22" s="32">
        <v>35766.037227433597</v>
      </c>
      <c r="G22" s="32">
        <v>901579.82480973494</v>
      </c>
      <c r="H22" s="32">
        <v>3.8156713200506398E-2</v>
      </c>
    </row>
    <row r="23" spans="1:8" ht="14.25" x14ac:dyDescent="0.2">
      <c r="A23" s="32">
        <v>22</v>
      </c>
      <c r="B23" s="33">
        <v>36</v>
      </c>
      <c r="C23" s="32">
        <v>182701.82500000001</v>
      </c>
      <c r="D23" s="32">
        <v>703281.34198407095</v>
      </c>
      <c r="E23" s="32">
        <v>592902.95660345396</v>
      </c>
      <c r="F23" s="32">
        <v>110378.38538061699</v>
      </c>
      <c r="G23" s="32">
        <v>592902.95660345396</v>
      </c>
      <c r="H23" s="32">
        <v>0.15694769474364501</v>
      </c>
    </row>
    <row r="24" spans="1:8" ht="14.25" x14ac:dyDescent="0.2">
      <c r="A24" s="32">
        <v>23</v>
      </c>
      <c r="B24" s="33">
        <v>37</v>
      </c>
      <c r="C24" s="32">
        <v>141596.114</v>
      </c>
      <c r="D24" s="32">
        <v>1515534.3118938101</v>
      </c>
      <c r="E24" s="32">
        <v>1361748.92972667</v>
      </c>
      <c r="F24" s="32">
        <v>153785.382167139</v>
      </c>
      <c r="G24" s="32">
        <v>1361748.92972667</v>
      </c>
      <c r="H24" s="32">
        <v>0.101472715569844</v>
      </c>
    </row>
    <row r="25" spans="1:8" ht="14.25" x14ac:dyDescent="0.2">
      <c r="A25" s="32">
        <v>24</v>
      </c>
      <c r="B25" s="33">
        <v>38</v>
      </c>
      <c r="C25" s="32">
        <v>475018.43900000001</v>
      </c>
      <c r="D25" s="32">
        <v>1349863.23440265</v>
      </c>
      <c r="E25" s="32">
        <v>1361239.02051239</v>
      </c>
      <c r="F25" s="32">
        <v>-11375.786109734499</v>
      </c>
      <c r="G25" s="32">
        <v>1361239.02051239</v>
      </c>
      <c r="H25" s="32">
        <v>-8.42736198735612E-3</v>
      </c>
    </row>
    <row r="26" spans="1:8" ht="14.25" x14ac:dyDescent="0.2">
      <c r="A26" s="32">
        <v>25</v>
      </c>
      <c r="B26" s="33">
        <v>39</v>
      </c>
      <c r="C26" s="32">
        <v>91162.294999999998</v>
      </c>
      <c r="D26" s="32">
        <v>171345.409415884</v>
      </c>
      <c r="E26" s="32">
        <v>121073.14214957799</v>
      </c>
      <c r="F26" s="32">
        <v>50272.267266306102</v>
      </c>
      <c r="G26" s="32">
        <v>121073.14214957799</v>
      </c>
      <c r="H26" s="32">
        <v>0.29339722282426001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8785.9709999999995</v>
      </c>
      <c r="D28" s="32">
        <v>133426.29879999999</v>
      </c>
      <c r="E28" s="32">
        <v>114280.6284</v>
      </c>
      <c r="F28" s="32">
        <v>19145.670399999999</v>
      </c>
      <c r="G28" s="32">
        <v>114280.6284</v>
      </c>
      <c r="H28" s="32">
        <v>0.143492479160338</v>
      </c>
    </row>
    <row r="29" spans="1:8" ht="14.25" x14ac:dyDescent="0.2">
      <c r="A29" s="32">
        <v>27</v>
      </c>
      <c r="B29" s="33">
        <v>75</v>
      </c>
      <c r="C29" s="32">
        <v>393</v>
      </c>
      <c r="D29" s="32">
        <v>259408.547008547</v>
      </c>
      <c r="E29" s="32">
        <v>246968.93589743599</v>
      </c>
      <c r="F29" s="32">
        <v>12439.6111111111</v>
      </c>
      <c r="G29" s="32">
        <v>246968.93589743599</v>
      </c>
      <c r="H29" s="32">
        <v>4.7953744217615397E-2</v>
      </c>
    </row>
    <row r="30" spans="1:8" ht="14.25" x14ac:dyDescent="0.2">
      <c r="A30" s="32">
        <v>28</v>
      </c>
      <c r="B30" s="33">
        <v>76</v>
      </c>
      <c r="C30" s="32">
        <v>11561</v>
      </c>
      <c r="D30" s="32">
        <v>502463.10025299102</v>
      </c>
      <c r="E30" s="32">
        <v>469292.32265812001</v>
      </c>
      <c r="F30" s="32">
        <v>33170.777594871797</v>
      </c>
      <c r="G30" s="32">
        <v>469292.32265812001</v>
      </c>
      <c r="H30" s="32">
        <v>6.60163454354563E-2</v>
      </c>
    </row>
    <row r="31" spans="1:8" ht="14.25" x14ac:dyDescent="0.2">
      <c r="A31" s="32">
        <v>29</v>
      </c>
      <c r="B31" s="33">
        <v>99</v>
      </c>
      <c r="C31" s="32">
        <v>35</v>
      </c>
      <c r="D31" s="32">
        <v>77088.508131003706</v>
      </c>
      <c r="E31" s="32">
        <v>69568.856667422995</v>
      </c>
      <c r="F31" s="32">
        <v>7519.6514635806698</v>
      </c>
      <c r="G31" s="32">
        <v>69568.856667422995</v>
      </c>
      <c r="H31" s="32">
        <v>9.7545686716388705E-2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2014-05-25T03:31:25Z</dcterms:modified>
</cp:coreProperties>
</file>