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<sst xmlns="http://schemas.openxmlformats.org/spreadsheetml/2006/main" count="114" uniqueCount="71">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</sst>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29347808.339699998</v>
      </c>
      <c r="F3" s="25">
        <f>RA!I7</f>
        <v>1904064.7945000001</v>
      </c>
      <c r="G3" s="16">
        <f>E3-F3</f>
        <v>27443743.545199998</v>
      </c>
      <c r="H3" s="27">
        <f>RA!J7</f>
        <v>6.4879284083516797</v>
      </c>
      <c r="I3" s="20">
        <f>SUM(I4:I39)</f>
        <v>29347813.347416021</v>
      </c>
      <c r="J3" s="21">
        <f>SUM(J4:J39)</f>
        <v>27443743.214546267</v>
      </c>
      <c r="K3" s="22">
        <f>E3-I3</f>
        <v>-5.0077160224318504</v>
      </c>
      <c r="L3" s="22">
        <f>G3-J3</f>
        <v>0.33065373077988625</v>
      </c>
    </row>
    <row r="4" spans="1:12" x14ac:dyDescent="0.15">
      <c r="A4" s="39">
        <f>RA!A8</f>
        <v>41790</v>
      </c>
      <c r="B4" s="12">
        <v>12</v>
      </c>
      <c r="C4" s="36" t="s">
        <v>6</v>
      </c>
      <c r="D4" s="36"/>
      <c r="E4" s="15">
        <f>VLOOKUP(C4,RA!B8:D39,3,0)</f>
        <v>702023.08279999997</v>
      </c>
      <c r="F4" s="25">
        <f>VLOOKUP(C4,RA!B8:I43,8,0)</f>
        <v>157501.57680000001</v>
      </c>
      <c r="G4" s="16">
        <f t="shared" ref="G4:G39" si="0">E4-F4</f>
        <v>544521.50599999994</v>
      </c>
      <c r="H4" s="27">
        <f>RA!J8</f>
        <v>22.4353843426073</v>
      </c>
      <c r="I4" s="20">
        <f>VLOOKUP(B4,RMS!B:D,3,FALSE)</f>
        <v>702023.72439572599</v>
      </c>
      <c r="J4" s="21">
        <f>VLOOKUP(B4,RMS!B:E,4,FALSE)</f>
        <v>544521.50728974398</v>
      </c>
      <c r="K4" s="22">
        <f t="shared" ref="K4:K39" si="1">E4-I4</f>
        <v>-0.64159572601784021</v>
      </c>
      <c r="L4" s="22">
        <f t="shared" ref="L4:L39" si="2">G4-J4</f>
        <v>-1.2897440465167165E-3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154500.13279999999</v>
      </c>
      <c r="F5" s="25">
        <f>VLOOKUP(C5,RA!B9:I44,8,0)</f>
        <v>30912.100900000001</v>
      </c>
      <c r="G5" s="16">
        <f t="shared" si="0"/>
        <v>123588.03189999999</v>
      </c>
      <c r="H5" s="27">
        <f>RA!J9</f>
        <v>20.007815100078702</v>
      </c>
      <c r="I5" s="20">
        <f>VLOOKUP(B5,RMS!B:D,3,FALSE)</f>
        <v>154500.16963309899</v>
      </c>
      <c r="J5" s="21">
        <f>VLOOKUP(B5,RMS!B:E,4,FALSE)</f>
        <v>123588.03034028401</v>
      </c>
      <c r="K5" s="22">
        <f t="shared" si="1"/>
        <v>-3.6833099002251402E-2</v>
      </c>
      <c r="L5" s="22">
        <f t="shared" si="2"/>
        <v>1.5597159799654037E-3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500586.00170000002</v>
      </c>
      <c r="F6" s="25">
        <f>VLOOKUP(C6,RA!B10:I45,8,0)</f>
        <v>98070.7883</v>
      </c>
      <c r="G6" s="16">
        <f t="shared" si="0"/>
        <v>402515.21340000001</v>
      </c>
      <c r="H6" s="27">
        <f>RA!J10</f>
        <v>19.591196710844802</v>
      </c>
      <c r="I6" s="20">
        <f>VLOOKUP(B6,RMS!B:D,3,FALSE)</f>
        <v>500588.76310854702</v>
      </c>
      <c r="J6" s="21">
        <f>VLOOKUP(B6,RMS!B:E,4,FALSE)</f>
        <v>402515.21336153802</v>
      </c>
      <c r="K6" s="22">
        <f t="shared" si="1"/>
        <v>-2.7614085469976999</v>
      </c>
      <c r="L6" s="22">
        <f t="shared" si="2"/>
        <v>3.8461992517113686E-5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114264.0034</v>
      </c>
      <c r="F7" s="25">
        <f>VLOOKUP(C7,RA!B11:I46,8,0)</f>
        <v>19504.712100000001</v>
      </c>
      <c r="G7" s="16">
        <f t="shared" si="0"/>
        <v>94759.291299999997</v>
      </c>
      <c r="H7" s="27">
        <f>RA!J11</f>
        <v>17.069865854183799</v>
      </c>
      <c r="I7" s="20">
        <f>VLOOKUP(B7,RMS!B:D,3,FALSE)</f>
        <v>114264.00925982901</v>
      </c>
      <c r="J7" s="21">
        <f>VLOOKUP(B7,RMS!B:E,4,FALSE)</f>
        <v>94759.291016239295</v>
      </c>
      <c r="K7" s="22">
        <f t="shared" si="1"/>
        <v>-5.8598290052032098E-3</v>
      </c>
      <c r="L7" s="22">
        <f t="shared" si="2"/>
        <v>2.837607025867328E-4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512271.3026</v>
      </c>
      <c r="F8" s="25">
        <f>VLOOKUP(C8,RA!B12:I47,8,0)</f>
        <v>77435.647299999997</v>
      </c>
      <c r="G8" s="16">
        <f t="shared" si="0"/>
        <v>434835.65529999998</v>
      </c>
      <c r="H8" s="27">
        <f>RA!J12</f>
        <v>15.1161400037403</v>
      </c>
      <c r="I8" s="20">
        <f>VLOOKUP(B8,RMS!B:D,3,FALSE)</f>
        <v>512271.30981111102</v>
      </c>
      <c r="J8" s="21">
        <f>VLOOKUP(B8,RMS!B:E,4,FALSE)</f>
        <v>434835.65685897402</v>
      </c>
      <c r="K8" s="22">
        <f t="shared" si="1"/>
        <v>-7.2111110202968121E-3</v>
      </c>
      <c r="L8" s="22">
        <f t="shared" si="2"/>
        <v>-1.5589740360155702E-3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573091.13540000003</v>
      </c>
      <c r="F9" s="25">
        <f>VLOOKUP(C9,RA!B13:I48,8,0)</f>
        <v>57331.458299999998</v>
      </c>
      <c r="G9" s="16">
        <f t="shared" si="0"/>
        <v>515759.67710000003</v>
      </c>
      <c r="H9" s="27">
        <f>RA!J13</f>
        <v>10.0038989889426</v>
      </c>
      <c r="I9" s="20">
        <f>VLOOKUP(B9,RMS!B:D,3,FALSE)</f>
        <v>573091.40237521403</v>
      </c>
      <c r="J9" s="21">
        <f>VLOOKUP(B9,RMS!B:E,4,FALSE)</f>
        <v>515759.67652906</v>
      </c>
      <c r="K9" s="22">
        <f t="shared" si="1"/>
        <v>-0.26697521400637925</v>
      </c>
      <c r="L9" s="22">
        <f t="shared" si="2"/>
        <v>5.7094002841040492E-4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349068.73430000001</v>
      </c>
      <c r="F10" s="25">
        <f>VLOOKUP(C10,RA!B14:I49,8,0)</f>
        <v>63160.627999999997</v>
      </c>
      <c r="G10" s="16">
        <f t="shared" si="0"/>
        <v>285908.10629999998</v>
      </c>
      <c r="H10" s="27">
        <f>RA!J14</f>
        <v>18.0940375902351</v>
      </c>
      <c r="I10" s="20">
        <f>VLOOKUP(B10,RMS!B:D,3,FALSE)</f>
        <v>349068.71917606803</v>
      </c>
      <c r="J10" s="21">
        <f>VLOOKUP(B10,RMS!B:E,4,FALSE)</f>
        <v>285908.10072734999</v>
      </c>
      <c r="K10" s="22">
        <f t="shared" si="1"/>
        <v>1.5123931982088834E-2</v>
      </c>
      <c r="L10" s="22">
        <f t="shared" si="2"/>
        <v>5.5726499995216727E-3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228299.1041</v>
      </c>
      <c r="F11" s="25">
        <f>VLOOKUP(C11,RA!B15:I50,8,0)</f>
        <v>39417.401299999998</v>
      </c>
      <c r="G11" s="16">
        <f t="shared" si="0"/>
        <v>188881.7028</v>
      </c>
      <c r="H11" s="27">
        <f>RA!J15</f>
        <v>17.265683742120299</v>
      </c>
      <c r="I11" s="20">
        <f>VLOOKUP(B11,RMS!B:D,3,FALSE)</f>
        <v>228299.239532479</v>
      </c>
      <c r="J11" s="21">
        <f>VLOOKUP(B11,RMS!B:E,4,FALSE)</f>
        <v>188881.70489230799</v>
      </c>
      <c r="K11" s="22">
        <f t="shared" si="1"/>
        <v>-0.13543247900088318</v>
      </c>
      <c r="L11" s="22">
        <f t="shared" si="2"/>
        <v>-2.0923079864587635E-3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1826502.1301</v>
      </c>
      <c r="F12" s="25">
        <f>VLOOKUP(C12,RA!B16:I51,8,0)</f>
        <v>278.10539999999997</v>
      </c>
      <c r="G12" s="16">
        <f t="shared" si="0"/>
        <v>1826224.0247</v>
      </c>
      <c r="H12" s="27">
        <f>RA!J16</f>
        <v>1.5226119664298999E-2</v>
      </c>
      <c r="I12" s="20">
        <f>VLOOKUP(B12,RMS!B:D,3,FALSE)</f>
        <v>1826501.8648000001</v>
      </c>
      <c r="J12" s="21">
        <f>VLOOKUP(B12,RMS!B:E,4,FALSE)</f>
        <v>1826224.0247</v>
      </c>
      <c r="K12" s="22">
        <f t="shared" si="1"/>
        <v>0.26529999985359609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1058550.2753000001</v>
      </c>
      <c r="F13" s="25">
        <f>VLOOKUP(C13,RA!B17:I52,8,0)</f>
        <v>61246.409399999997</v>
      </c>
      <c r="G13" s="16">
        <f t="shared" si="0"/>
        <v>997303.86590000009</v>
      </c>
      <c r="H13" s="27">
        <f>RA!J17</f>
        <v>5.7858762903483596</v>
      </c>
      <c r="I13" s="20">
        <f>VLOOKUP(B13,RMS!B:D,3,FALSE)</f>
        <v>1058550.40090598</v>
      </c>
      <c r="J13" s="21">
        <f>VLOOKUP(B13,RMS!B:E,4,FALSE)</f>
        <v>997303.86568803398</v>
      </c>
      <c r="K13" s="22">
        <f t="shared" si="1"/>
        <v>-0.12560597993433475</v>
      </c>
      <c r="L13" s="22">
        <f t="shared" si="2"/>
        <v>2.1196610759943724E-4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3040463.9007000001</v>
      </c>
      <c r="F14" s="25">
        <f>VLOOKUP(C14,RA!B18:I53,8,0)</f>
        <v>37409.374300000003</v>
      </c>
      <c r="G14" s="16">
        <f t="shared" si="0"/>
        <v>3003054.5264000003</v>
      </c>
      <c r="H14" s="27">
        <f>RA!J18</f>
        <v>1.23038376779896</v>
      </c>
      <c r="I14" s="20">
        <f>VLOOKUP(B14,RMS!B:D,3,FALSE)</f>
        <v>3040464.1701290598</v>
      </c>
      <c r="J14" s="21">
        <f>VLOOKUP(B14,RMS!B:E,4,FALSE)</f>
        <v>3003054.1491341898</v>
      </c>
      <c r="K14" s="22">
        <f t="shared" si="1"/>
        <v>-0.26942905969917774</v>
      </c>
      <c r="L14" s="22">
        <f t="shared" si="2"/>
        <v>0.37726581050083041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1398153.7401000001</v>
      </c>
      <c r="F15" s="25">
        <f>VLOOKUP(C15,RA!B19:I54,8,0)</f>
        <v>26900.427100000001</v>
      </c>
      <c r="G15" s="16">
        <f t="shared" si="0"/>
        <v>1371253.3130000001</v>
      </c>
      <c r="H15" s="27">
        <f>RA!J19</f>
        <v>1.92399636237972</v>
      </c>
      <c r="I15" s="20">
        <f>VLOOKUP(B15,RMS!B:D,3,FALSE)</f>
        <v>1398153.72964615</v>
      </c>
      <c r="J15" s="21">
        <f>VLOOKUP(B15,RMS!B:E,4,FALSE)</f>
        <v>1371253.31287436</v>
      </c>
      <c r="K15" s="22">
        <f t="shared" si="1"/>
        <v>1.0453850030899048E-2</v>
      </c>
      <c r="L15" s="22">
        <f t="shared" si="2"/>
        <v>1.2564007192850113E-4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1271976.6891999999</v>
      </c>
      <c r="F16" s="25">
        <f>VLOOKUP(C16,RA!B20:I55,8,0)</f>
        <v>66311.881800000003</v>
      </c>
      <c r="G16" s="16">
        <f t="shared" si="0"/>
        <v>1205664.8073999998</v>
      </c>
      <c r="H16" s="27">
        <f>RA!J20</f>
        <v>5.2132937940636603</v>
      </c>
      <c r="I16" s="20">
        <f>VLOOKUP(B16,RMS!B:D,3,FALSE)</f>
        <v>1271976.7918</v>
      </c>
      <c r="J16" s="21">
        <f>VLOOKUP(B16,RMS!B:E,4,FALSE)</f>
        <v>1205664.8074</v>
      </c>
      <c r="K16" s="22">
        <f t="shared" si="1"/>
        <v>-0.10260000010021031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499384.27990000002</v>
      </c>
      <c r="F17" s="25">
        <f>VLOOKUP(C17,RA!B21:I56,8,0)</f>
        <v>40927.468099999998</v>
      </c>
      <c r="G17" s="16">
        <f t="shared" si="0"/>
        <v>458456.81180000002</v>
      </c>
      <c r="H17" s="27">
        <f>RA!J21</f>
        <v>8.1955859940556408</v>
      </c>
      <c r="I17" s="20">
        <f>VLOOKUP(B17,RMS!B:D,3,FALSE)</f>
        <v>499384.03131175402</v>
      </c>
      <c r="J17" s="21">
        <f>VLOOKUP(B17,RMS!B:E,4,FALSE)</f>
        <v>458456.81175881601</v>
      </c>
      <c r="K17" s="22">
        <f t="shared" si="1"/>
        <v>0.24858824600232765</v>
      </c>
      <c r="L17" s="22">
        <f t="shared" si="2"/>
        <v>4.1184015572071075E-5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3343474.6236999999</v>
      </c>
      <c r="F18" s="25">
        <f>VLOOKUP(C18,RA!B22:I57,8,0)</f>
        <v>227646.8898</v>
      </c>
      <c r="G18" s="16">
        <f t="shared" si="0"/>
        <v>3115827.7338999999</v>
      </c>
      <c r="H18" s="27">
        <f>RA!J22</f>
        <v>6.8086920171710004</v>
      </c>
      <c r="I18" s="20">
        <f>VLOOKUP(B18,RMS!B:D,3,FALSE)</f>
        <v>3343474.4605948702</v>
      </c>
      <c r="J18" s="21">
        <f>VLOOKUP(B18,RMS!B:E,4,FALSE)</f>
        <v>3115827.7374153798</v>
      </c>
      <c r="K18" s="22">
        <f t="shared" si="1"/>
        <v>0.16310512972995639</v>
      </c>
      <c r="L18" s="22">
        <f t="shared" si="2"/>
        <v>-3.5153799690306187E-3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4167588.3720999998</v>
      </c>
      <c r="F19" s="25">
        <f>VLOOKUP(C19,RA!B23:I58,8,0)</f>
        <v>29827.9202</v>
      </c>
      <c r="G19" s="16">
        <f t="shared" si="0"/>
        <v>4137760.4518999998</v>
      </c>
      <c r="H19" s="27">
        <f>RA!J23</f>
        <v>0.71571176269910897</v>
      </c>
      <c r="I19" s="20">
        <f>VLOOKUP(B19,RMS!B:D,3,FALSE)</f>
        <v>4167589.7429905999</v>
      </c>
      <c r="J19" s="21">
        <f>VLOOKUP(B19,RMS!B:E,4,FALSE)</f>
        <v>4137760.49514359</v>
      </c>
      <c r="K19" s="22">
        <f t="shared" si="1"/>
        <v>-1.3708906001411378</v>
      </c>
      <c r="L19" s="22">
        <f t="shared" si="2"/>
        <v>-4.3243590276688337E-2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534011.47690000001</v>
      </c>
      <c r="F20" s="25">
        <f>VLOOKUP(C20,RA!B24:I59,8,0)</f>
        <v>72513.967900000003</v>
      </c>
      <c r="G20" s="16">
        <f t="shared" si="0"/>
        <v>461497.50900000002</v>
      </c>
      <c r="H20" s="27">
        <f>RA!J24</f>
        <v>13.5791028913746</v>
      </c>
      <c r="I20" s="20">
        <f>VLOOKUP(B20,RMS!B:D,3,FALSE)</f>
        <v>534011.593303842</v>
      </c>
      <c r="J20" s="21">
        <f>VLOOKUP(B20,RMS!B:E,4,FALSE)</f>
        <v>461497.49547131598</v>
      </c>
      <c r="K20" s="22">
        <f t="shared" si="1"/>
        <v>-0.11640384199563414</v>
      </c>
      <c r="L20" s="22">
        <f t="shared" si="2"/>
        <v>1.3528684037737548E-2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338353.39419999998</v>
      </c>
      <c r="F21" s="25">
        <f>VLOOKUP(C21,RA!B25:I60,8,0)</f>
        <v>31032.783800000001</v>
      </c>
      <c r="G21" s="16">
        <f t="shared" si="0"/>
        <v>307320.61040000001</v>
      </c>
      <c r="H21" s="27">
        <f>RA!J25</f>
        <v>9.1717075495499802</v>
      </c>
      <c r="I21" s="20">
        <f>VLOOKUP(B21,RMS!B:D,3,FALSE)</f>
        <v>338353.39895374799</v>
      </c>
      <c r="J21" s="21">
        <f>VLOOKUP(B21,RMS!B:E,4,FALSE)</f>
        <v>307320.61278286902</v>
      </c>
      <c r="K21" s="22">
        <f t="shared" si="1"/>
        <v>-4.7537480131722987E-3</v>
      </c>
      <c r="L21" s="22">
        <f t="shared" si="2"/>
        <v>-2.3828690173104405E-3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755854.72979999997</v>
      </c>
      <c r="F22" s="25">
        <f>VLOOKUP(C22,RA!B26:I61,8,0)</f>
        <v>142888.36110000001</v>
      </c>
      <c r="G22" s="16">
        <f t="shared" si="0"/>
        <v>612966.36869999999</v>
      </c>
      <c r="H22" s="27">
        <f>RA!J26</f>
        <v>18.904209428947901</v>
      </c>
      <c r="I22" s="20">
        <f>VLOOKUP(B22,RMS!B:D,3,FALSE)</f>
        <v>755854.71842024801</v>
      </c>
      <c r="J22" s="21">
        <f>VLOOKUP(B22,RMS!B:E,4,FALSE)</f>
        <v>612966.42627291405</v>
      </c>
      <c r="K22" s="22">
        <f t="shared" si="1"/>
        <v>1.1379751958884299E-2</v>
      </c>
      <c r="L22" s="22">
        <f t="shared" si="2"/>
        <v>-5.7572914054617286E-2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334585.13380000001</v>
      </c>
      <c r="F23" s="25">
        <f>VLOOKUP(C23,RA!B27:I62,8,0)</f>
        <v>100218.08869999999</v>
      </c>
      <c r="G23" s="16">
        <f t="shared" si="0"/>
        <v>234367.04510000002</v>
      </c>
      <c r="H23" s="27">
        <f>RA!J27</f>
        <v>29.9529412923366</v>
      </c>
      <c r="I23" s="20">
        <f>VLOOKUP(B23,RMS!B:D,3,FALSE)</f>
        <v>334585.09936826298</v>
      </c>
      <c r="J23" s="21">
        <f>VLOOKUP(B23,RMS!B:E,4,FALSE)</f>
        <v>234367.06691175699</v>
      </c>
      <c r="K23" s="22">
        <f t="shared" si="1"/>
        <v>3.4431737032718956E-2</v>
      </c>
      <c r="L23" s="22">
        <f t="shared" si="2"/>
        <v>-2.1811756974784657E-2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1590194.9365999999</v>
      </c>
      <c r="F24" s="25">
        <f>VLOOKUP(C24,RA!B28:I63,8,0)</f>
        <v>-90813.938399999999</v>
      </c>
      <c r="G24" s="16">
        <f t="shared" si="0"/>
        <v>1681008.875</v>
      </c>
      <c r="H24" s="27">
        <f>RA!J28</f>
        <v>-5.7108682910391799</v>
      </c>
      <c r="I24" s="20">
        <f>VLOOKUP(B24,RMS!B:D,3,FALSE)</f>
        <v>1590194.93727788</v>
      </c>
      <c r="J24" s="21">
        <f>VLOOKUP(B24,RMS!B:E,4,FALSE)</f>
        <v>1681008.8509283201</v>
      </c>
      <c r="K24" s="22">
        <f t="shared" si="1"/>
        <v>-6.7788013257086277E-4</v>
      </c>
      <c r="L24" s="22">
        <f t="shared" si="2"/>
        <v>2.4071679916232824E-2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761558.4314</v>
      </c>
      <c r="F25" s="25">
        <f>VLOOKUP(C25,RA!B29:I64,8,0)</f>
        <v>126232.29670000001</v>
      </c>
      <c r="G25" s="16">
        <f t="shared" si="0"/>
        <v>635326.13470000005</v>
      </c>
      <c r="H25" s="27">
        <f>RA!J29</f>
        <v>16.575523491735598</v>
      </c>
      <c r="I25" s="20">
        <f>VLOOKUP(B25,RMS!B:D,3,FALSE)</f>
        <v>761558.42795044195</v>
      </c>
      <c r="J25" s="21">
        <f>VLOOKUP(B25,RMS!B:E,4,FALSE)</f>
        <v>635326.08207487001</v>
      </c>
      <c r="K25" s="22">
        <f t="shared" si="1"/>
        <v>3.4495580475777388E-3</v>
      </c>
      <c r="L25" s="22">
        <f t="shared" si="2"/>
        <v>5.2625130047090352E-2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2226003.6664999998</v>
      </c>
      <c r="F26" s="25">
        <f>VLOOKUP(C26,RA!B30:I65,8,0)</f>
        <v>241688.245</v>
      </c>
      <c r="G26" s="16">
        <f t="shared" si="0"/>
        <v>1984315.4214999997</v>
      </c>
      <c r="H26" s="27">
        <f>RA!J30</f>
        <v>10.85749536882</v>
      </c>
      <c r="I26" s="20">
        <f>VLOOKUP(B26,RMS!B:D,3,FALSE)</f>
        <v>2226003.65738142</v>
      </c>
      <c r="J26" s="21">
        <f>VLOOKUP(B26,RMS!B:E,4,FALSE)</f>
        <v>1984315.40659053</v>
      </c>
      <c r="K26" s="22">
        <f t="shared" si="1"/>
        <v>9.1185797937214375E-3</v>
      </c>
      <c r="L26" s="22">
        <f t="shared" si="2"/>
        <v>1.4909469755366445E-2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920820.51229999994</v>
      </c>
      <c r="F27" s="25">
        <f>VLOOKUP(C27,RA!B31:I66,8,0)</f>
        <v>56809.875999999997</v>
      </c>
      <c r="G27" s="16">
        <f t="shared" si="0"/>
        <v>864010.6362999999</v>
      </c>
      <c r="H27" s="27">
        <f>RA!J31</f>
        <v>6.1694841981855797</v>
      </c>
      <c r="I27" s="20">
        <f>VLOOKUP(B27,RMS!B:D,3,FALSE)</f>
        <v>920820.50794513302</v>
      </c>
      <c r="J27" s="21">
        <f>VLOOKUP(B27,RMS!B:E,4,FALSE)</f>
        <v>864010.66031061905</v>
      </c>
      <c r="K27" s="22">
        <f t="shared" si="1"/>
        <v>4.3548669200390577E-3</v>
      </c>
      <c r="L27" s="22">
        <f t="shared" si="2"/>
        <v>-2.4010619148612022E-2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475816.48989999999</v>
      </c>
      <c r="F28" s="25">
        <f>VLOOKUP(C28,RA!B32:I67,8,0)</f>
        <v>97340.197400000005</v>
      </c>
      <c r="G28" s="16">
        <f t="shared" si="0"/>
        <v>378476.29249999998</v>
      </c>
      <c r="H28" s="27">
        <f>RA!J32</f>
        <v>20.457508191962301</v>
      </c>
      <c r="I28" s="20">
        <f>VLOOKUP(B28,RMS!B:D,3,FALSE)</f>
        <v>475816.43017503998</v>
      </c>
      <c r="J28" s="21">
        <f>VLOOKUP(B28,RMS!B:E,4,FALSE)</f>
        <v>378476.29095358402</v>
      </c>
      <c r="K28" s="22">
        <f t="shared" si="1"/>
        <v>5.9724960010498762E-2</v>
      </c>
      <c r="L28" s="22">
        <f t="shared" si="2"/>
        <v>1.5464159660041332E-3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12.8268</v>
      </c>
      <c r="F29" s="25">
        <f>VLOOKUP(C29,RA!B33:I68,8,0)</f>
        <v>-2085.4117999999999</v>
      </c>
      <c r="G29" s="16">
        <f t="shared" si="0"/>
        <v>2098.2385999999997</v>
      </c>
      <c r="H29" s="27">
        <f>RA!J33</f>
        <v>-16258.2389995946</v>
      </c>
      <c r="I29" s="20">
        <f>VLOOKUP(B29,RMS!B:D,3,FALSE)</f>
        <v>12.8268</v>
      </c>
      <c r="J29" s="21">
        <f>VLOOKUP(B29,RMS!B:E,4,FALSE)</f>
        <v>2098.2386000000001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237334.6293</v>
      </c>
      <c r="F31" s="25">
        <f>VLOOKUP(C31,RA!B35:I70,8,0)</f>
        <v>15930.8205</v>
      </c>
      <c r="G31" s="16">
        <f t="shared" si="0"/>
        <v>221403.8088</v>
      </c>
      <c r="H31" s="27">
        <f>RA!J35</f>
        <v>6.7123877147581501</v>
      </c>
      <c r="I31" s="20">
        <f>VLOOKUP(B31,RMS!B:D,3,FALSE)</f>
        <v>237334.6287</v>
      </c>
      <c r="J31" s="21">
        <f>VLOOKUP(B31,RMS!B:E,4,FALSE)</f>
        <v>221403.8063</v>
      </c>
      <c r="K31" s="22">
        <f t="shared" si="1"/>
        <v>5.9999999939464033E-4</v>
      </c>
      <c r="L31" s="22">
        <f t="shared" si="2"/>
        <v>2.5000000023283064E-3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351868.37900000002</v>
      </c>
      <c r="F35" s="25">
        <f>VLOOKUP(C35,RA!B8:I74,8,0)</f>
        <v>19498.908800000001</v>
      </c>
      <c r="G35" s="16">
        <f t="shared" si="0"/>
        <v>332369.47020000004</v>
      </c>
      <c r="H35" s="27">
        <f>RA!J39</f>
        <v>5.5415348362405696</v>
      </c>
      <c r="I35" s="20">
        <f>VLOOKUP(B35,RMS!B:D,3,FALSE)</f>
        <v>351868.376068376</v>
      </c>
      <c r="J35" s="21">
        <f>VLOOKUP(B35,RMS!B:E,4,FALSE)</f>
        <v>332369.47008547001</v>
      </c>
      <c r="K35" s="22">
        <f t="shared" si="1"/>
        <v>2.9316240106709301E-3</v>
      </c>
      <c r="L35" s="22">
        <f t="shared" si="2"/>
        <v>1.1453003389760852E-4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1060034.9737</v>
      </c>
      <c r="F36" s="25">
        <f>VLOOKUP(C36,RA!B8:I75,8,0)</f>
        <v>56054.455600000001</v>
      </c>
      <c r="G36" s="16">
        <f t="shared" si="0"/>
        <v>1003980.5181</v>
      </c>
      <c r="H36" s="27">
        <f>RA!J40</f>
        <v>5.2879817167111698</v>
      </c>
      <c r="I36" s="20">
        <f>VLOOKUP(B36,RMS!B:D,3,FALSE)</f>
        <v>1060034.96493932</v>
      </c>
      <c r="J36" s="21">
        <f>VLOOKUP(B36,RMS!B:E,4,FALSE)</f>
        <v>1003980.52394188</v>
      </c>
      <c r="K36" s="22">
        <f t="shared" si="1"/>
        <v>8.760679978877306E-3</v>
      </c>
      <c r="L36" s="22">
        <f t="shared" si="2"/>
        <v>-5.8418799890205264E-3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21161.2513</v>
      </c>
      <c r="F39" s="25">
        <f>VLOOKUP(C39,RA!B8:I78,8,0)</f>
        <v>2873.3541</v>
      </c>
      <c r="G39" s="16">
        <f t="shared" si="0"/>
        <v>18287.897199999999</v>
      </c>
      <c r="H39" s="27">
        <f>RA!J43</f>
        <v>13.578375206952</v>
      </c>
      <c r="I39" s="20">
        <f>VLOOKUP(B39,RMS!B:D,3,FALSE)</f>
        <v>21161.250661825899</v>
      </c>
      <c r="J39" s="21">
        <f>VLOOKUP(B39,RMS!B:E,4,FALSE)</f>
        <v>18287.898192269899</v>
      </c>
      <c r="K39" s="22">
        <f t="shared" si="1"/>
        <v>6.3817410045885481E-4</v>
      </c>
      <c r="L39" s="22">
        <f t="shared" si="2"/>
        <v>-9.922698991431389E-4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29347808.339699998</v>
      </c>
      <c r="E7" s="63">
        <v>25691654</v>
      </c>
      <c r="F7" s="64">
        <v>114.230902921626</v>
      </c>
      <c r="G7" s="63">
        <v>15898939.194800001</v>
      </c>
      <c r="H7" s="64">
        <v>84.589726271163102</v>
      </c>
      <c r="I7" s="63">
        <v>1904064.7945000001</v>
      </c>
      <c r="J7" s="64">
        <v>6.4879284083516797</v>
      </c>
      <c r="K7" s="63">
        <v>1587303.6166999999</v>
      </c>
      <c r="L7" s="64">
        <v>9.9837077005688002</v>
      </c>
      <c r="M7" s="64">
        <v>0.19955928687326099</v>
      </c>
      <c r="N7" s="63">
        <v>541666472.28410006</v>
      </c>
      <c r="O7" s="63">
        <v>3166656671.7477002</v>
      </c>
      <c r="P7" s="63">
        <v>1360841</v>
      </c>
      <c r="Q7" s="63">
        <v>1065337</v>
      </c>
      <c r="R7" s="64">
        <v>27.738077246918099</v>
      </c>
      <c r="S7" s="63">
        <v>21.5659348444822</v>
      </c>
      <c r="T7" s="63">
        <v>19.903715232832401</v>
      </c>
      <c r="U7" s="65">
        <v>7.7076167744940696</v>
      </c>
      <c r="V7" s="53"/>
      <c r="W7" s="53"/>
    </row>
    <row r="8" spans="1:23" ht="14.25" thickBot="1" x14ac:dyDescent="0.2">
      <c r="A8" s="48">
        <v>41790</v>
      </c>
      <c r="B8" s="51" t="s">
        <v>6</v>
      </c>
      <c r="C8" s="52"/>
      <c r="D8" s="66">
        <v>702023.08279999997</v>
      </c>
      <c r="E8" s="66">
        <v>616642</v>
      </c>
      <c r="F8" s="67">
        <v>113.846134839988</v>
      </c>
      <c r="G8" s="66">
        <v>392684.34149999998</v>
      </c>
      <c r="H8" s="67">
        <v>78.775420511642693</v>
      </c>
      <c r="I8" s="66">
        <v>157501.57680000001</v>
      </c>
      <c r="J8" s="67">
        <v>22.4353843426073</v>
      </c>
      <c r="K8" s="66">
        <v>90676.384099999996</v>
      </c>
      <c r="L8" s="67">
        <v>23.0914183523664</v>
      </c>
      <c r="M8" s="67">
        <v>0.73696358057577205</v>
      </c>
      <c r="N8" s="66">
        <v>17242274.7172</v>
      </c>
      <c r="O8" s="66">
        <v>122575267.4683</v>
      </c>
      <c r="P8" s="66">
        <v>30580</v>
      </c>
      <c r="Q8" s="66">
        <v>25385</v>
      </c>
      <c r="R8" s="67">
        <v>20.464841441796299</v>
      </c>
      <c r="S8" s="66">
        <v>22.9569353433617</v>
      </c>
      <c r="T8" s="66">
        <v>22.443627587157799</v>
      </c>
      <c r="U8" s="68">
        <v>2.2359594106377001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154500.13279999999</v>
      </c>
      <c r="E9" s="66">
        <v>121485</v>
      </c>
      <c r="F9" s="67">
        <v>127.176303905832</v>
      </c>
      <c r="G9" s="66">
        <v>111818.2466</v>
      </c>
      <c r="H9" s="67">
        <v>38.170770422365003</v>
      </c>
      <c r="I9" s="66">
        <v>30912.100900000001</v>
      </c>
      <c r="J9" s="67">
        <v>20.007815100078702</v>
      </c>
      <c r="K9" s="66">
        <v>25391.4067</v>
      </c>
      <c r="L9" s="67">
        <v>22.707748933705801</v>
      </c>
      <c r="M9" s="67">
        <v>0.217423723908924</v>
      </c>
      <c r="N9" s="66">
        <v>2893799.1068000002</v>
      </c>
      <c r="O9" s="66">
        <v>20582002.992600001</v>
      </c>
      <c r="P9" s="66">
        <v>8178</v>
      </c>
      <c r="Q9" s="66">
        <v>5473</v>
      </c>
      <c r="R9" s="67">
        <v>49.424447286680099</v>
      </c>
      <c r="S9" s="66">
        <v>18.892165908535102</v>
      </c>
      <c r="T9" s="66">
        <v>18.313833345514301</v>
      </c>
      <c r="U9" s="68">
        <v>3.0612295372627099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500586.00170000002</v>
      </c>
      <c r="E10" s="66">
        <v>212651</v>
      </c>
      <c r="F10" s="67">
        <v>235.40260882855</v>
      </c>
      <c r="G10" s="66">
        <v>303740.71169999999</v>
      </c>
      <c r="H10" s="67">
        <v>64.807015463380196</v>
      </c>
      <c r="I10" s="66">
        <v>98070.7883</v>
      </c>
      <c r="J10" s="67">
        <v>19.591196710844802</v>
      </c>
      <c r="K10" s="66">
        <v>49415.157200000001</v>
      </c>
      <c r="L10" s="67">
        <v>16.268861992002801</v>
      </c>
      <c r="M10" s="67">
        <v>0.98462969374101295</v>
      </c>
      <c r="N10" s="66">
        <v>5124474.7126000002</v>
      </c>
      <c r="O10" s="66">
        <v>30113796.2005</v>
      </c>
      <c r="P10" s="66">
        <v>133266</v>
      </c>
      <c r="Q10" s="66">
        <v>101965</v>
      </c>
      <c r="R10" s="67">
        <v>30.6977884568234</v>
      </c>
      <c r="S10" s="66">
        <v>3.7562919401797901</v>
      </c>
      <c r="T10" s="66">
        <v>2.8642851311724602</v>
      </c>
      <c r="U10" s="68">
        <v>23.747004312040598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114264.0034</v>
      </c>
      <c r="E11" s="66">
        <v>89723</v>
      </c>
      <c r="F11" s="67">
        <v>127.351964825073</v>
      </c>
      <c r="G11" s="66">
        <v>55343.187299999998</v>
      </c>
      <c r="H11" s="67">
        <v>106.464443004713</v>
      </c>
      <c r="I11" s="66">
        <v>19504.712100000001</v>
      </c>
      <c r="J11" s="67">
        <v>17.069865854183799</v>
      </c>
      <c r="K11" s="66">
        <v>13341.1175</v>
      </c>
      <c r="L11" s="67">
        <v>24.1061603981742</v>
      </c>
      <c r="M11" s="67">
        <v>0.46199987369873602</v>
      </c>
      <c r="N11" s="66">
        <v>2016784.3256000001</v>
      </c>
      <c r="O11" s="66">
        <v>12798927.6142</v>
      </c>
      <c r="P11" s="66">
        <v>5382</v>
      </c>
      <c r="Q11" s="66">
        <v>3983</v>
      </c>
      <c r="R11" s="67">
        <v>35.124278182274701</v>
      </c>
      <c r="S11" s="66">
        <v>21.230769862504602</v>
      </c>
      <c r="T11" s="66">
        <v>22.548358373085598</v>
      </c>
      <c r="U11" s="68">
        <v>-6.2060326550284097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512271.3026</v>
      </c>
      <c r="E12" s="66">
        <v>590679</v>
      </c>
      <c r="F12" s="67">
        <v>86.725836300257797</v>
      </c>
      <c r="G12" s="66">
        <v>215900.6672</v>
      </c>
      <c r="H12" s="67">
        <v>137.27175522132899</v>
      </c>
      <c r="I12" s="66">
        <v>77435.647299999997</v>
      </c>
      <c r="J12" s="67">
        <v>15.1161400037403</v>
      </c>
      <c r="K12" s="66">
        <v>22004.924299999999</v>
      </c>
      <c r="L12" s="67">
        <v>10.1921520601952</v>
      </c>
      <c r="M12" s="67">
        <v>2.5190144825901499</v>
      </c>
      <c r="N12" s="66">
        <v>6701506.3579000002</v>
      </c>
      <c r="O12" s="66">
        <v>37457390.020300001</v>
      </c>
      <c r="P12" s="66">
        <v>5388</v>
      </c>
      <c r="Q12" s="66">
        <v>3319</v>
      </c>
      <c r="R12" s="67">
        <v>62.338053630611597</v>
      </c>
      <c r="S12" s="66">
        <v>95.076336785449101</v>
      </c>
      <c r="T12" s="66">
        <v>87.045025037662</v>
      </c>
      <c r="U12" s="68">
        <v>8.4472246400392592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573091.13540000003</v>
      </c>
      <c r="E13" s="66">
        <v>354160</v>
      </c>
      <c r="F13" s="67">
        <v>161.81701360966801</v>
      </c>
      <c r="G13" s="66">
        <v>219817.49400000001</v>
      </c>
      <c r="H13" s="67">
        <v>160.712250408969</v>
      </c>
      <c r="I13" s="66">
        <v>57331.458299999998</v>
      </c>
      <c r="J13" s="67">
        <v>10.0038989889426</v>
      </c>
      <c r="K13" s="66">
        <v>57203.0527</v>
      </c>
      <c r="L13" s="67">
        <v>26.022975541701001</v>
      </c>
      <c r="M13" s="67">
        <v>2.2447333479460002E-3</v>
      </c>
      <c r="N13" s="66">
        <v>8916886.3266000003</v>
      </c>
      <c r="O13" s="66">
        <v>60399707.651799999</v>
      </c>
      <c r="P13" s="66">
        <v>22138</v>
      </c>
      <c r="Q13" s="66">
        <v>12991</v>
      </c>
      <c r="R13" s="67">
        <v>70.410284042798907</v>
      </c>
      <c r="S13" s="66">
        <v>25.887213632667802</v>
      </c>
      <c r="T13" s="66">
        <v>24.384829997690701</v>
      </c>
      <c r="U13" s="68">
        <v>5.8035741362338298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349068.73430000001</v>
      </c>
      <c r="E14" s="66">
        <v>208962</v>
      </c>
      <c r="F14" s="67">
        <v>167.04890568620101</v>
      </c>
      <c r="G14" s="66">
        <v>140175.51509999999</v>
      </c>
      <c r="H14" s="67">
        <v>149.022615719284</v>
      </c>
      <c r="I14" s="66">
        <v>63160.627999999997</v>
      </c>
      <c r="J14" s="67">
        <v>18.0940375902351</v>
      </c>
      <c r="K14" s="66">
        <v>26904.2775</v>
      </c>
      <c r="L14" s="67">
        <v>19.193278855302701</v>
      </c>
      <c r="M14" s="67">
        <v>1.34760543188718</v>
      </c>
      <c r="N14" s="66">
        <v>4857598.8279999997</v>
      </c>
      <c r="O14" s="66">
        <v>27364413.215799998</v>
      </c>
      <c r="P14" s="66">
        <v>5467</v>
      </c>
      <c r="Q14" s="66">
        <v>3293</v>
      </c>
      <c r="R14" s="67">
        <v>66.018827816580597</v>
      </c>
      <c r="S14" s="66">
        <v>63.850143460764599</v>
      </c>
      <c r="T14" s="66">
        <v>59.955539113270603</v>
      </c>
      <c r="U14" s="68">
        <v>6.0996015614079697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228299.1041</v>
      </c>
      <c r="E15" s="66">
        <v>174583</v>
      </c>
      <c r="F15" s="67">
        <v>130.768232932187</v>
      </c>
      <c r="G15" s="66">
        <v>87961.0524</v>
      </c>
      <c r="H15" s="67">
        <v>159.54567148857799</v>
      </c>
      <c r="I15" s="66">
        <v>39417.401299999998</v>
      </c>
      <c r="J15" s="67">
        <v>17.265683742120299</v>
      </c>
      <c r="K15" s="66">
        <v>20001.3649</v>
      </c>
      <c r="L15" s="67">
        <v>22.738887671607699</v>
      </c>
      <c r="M15" s="67">
        <v>0.97073557215087802</v>
      </c>
      <c r="N15" s="66">
        <v>3971174.2321000001</v>
      </c>
      <c r="O15" s="66">
        <v>21251594.224399999</v>
      </c>
      <c r="P15" s="66">
        <v>7819</v>
      </c>
      <c r="Q15" s="66">
        <v>4961</v>
      </c>
      <c r="R15" s="67">
        <v>57.609352953033699</v>
      </c>
      <c r="S15" s="66">
        <v>29.197992594961001</v>
      </c>
      <c r="T15" s="66">
        <v>27.484809836726502</v>
      </c>
      <c r="U15" s="68">
        <v>5.8674676098458702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1826502.1301</v>
      </c>
      <c r="E16" s="66">
        <v>1581810</v>
      </c>
      <c r="F16" s="67">
        <v>115.46912272017499</v>
      </c>
      <c r="G16" s="66">
        <v>845464.10019999999</v>
      </c>
      <c r="H16" s="67">
        <v>116.035444871986</v>
      </c>
      <c r="I16" s="66">
        <v>278.10539999999997</v>
      </c>
      <c r="J16" s="67">
        <v>1.5226119664298999E-2</v>
      </c>
      <c r="K16" s="66">
        <v>49544.762499999997</v>
      </c>
      <c r="L16" s="67">
        <v>5.8600669724805403</v>
      </c>
      <c r="M16" s="67">
        <v>-0.99438678508147105</v>
      </c>
      <c r="N16" s="66">
        <v>29138791.149999999</v>
      </c>
      <c r="O16" s="66">
        <v>158863429.35870001</v>
      </c>
      <c r="P16" s="66">
        <v>89808</v>
      </c>
      <c r="Q16" s="66">
        <v>62517</v>
      </c>
      <c r="R16" s="67">
        <v>43.6537261864773</v>
      </c>
      <c r="S16" s="66">
        <v>20.337855537368601</v>
      </c>
      <c r="T16" s="66">
        <v>19.8344046227426</v>
      </c>
      <c r="U16" s="68">
        <v>2.4754375587974899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1058550.2753000001</v>
      </c>
      <c r="E17" s="66">
        <v>399452</v>
      </c>
      <c r="F17" s="67">
        <v>265.000619673953</v>
      </c>
      <c r="G17" s="66">
        <v>679156.7169</v>
      </c>
      <c r="H17" s="67">
        <v>55.862446613461401</v>
      </c>
      <c r="I17" s="66">
        <v>61246.409399999997</v>
      </c>
      <c r="J17" s="67">
        <v>5.7858762903483596</v>
      </c>
      <c r="K17" s="66">
        <v>32936.885799999996</v>
      </c>
      <c r="L17" s="67">
        <v>4.8496738647215203</v>
      </c>
      <c r="M17" s="67">
        <v>0.85950820523535898</v>
      </c>
      <c r="N17" s="66">
        <v>22443181.240699999</v>
      </c>
      <c r="O17" s="66">
        <v>168664923.87990001</v>
      </c>
      <c r="P17" s="66">
        <v>19615</v>
      </c>
      <c r="Q17" s="66">
        <v>14878</v>
      </c>
      <c r="R17" s="67">
        <v>31.838956849038901</v>
      </c>
      <c r="S17" s="66">
        <v>53.966366316594403</v>
      </c>
      <c r="T17" s="66">
        <v>59.538482874042202</v>
      </c>
      <c r="U17" s="68">
        <v>-10.3251653534701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3040463.9007000001</v>
      </c>
      <c r="E18" s="66">
        <v>1916399</v>
      </c>
      <c r="F18" s="67">
        <v>158.65505569038601</v>
      </c>
      <c r="G18" s="66">
        <v>1701833.7193</v>
      </c>
      <c r="H18" s="67">
        <v>78.658106618701098</v>
      </c>
      <c r="I18" s="66">
        <v>37409.374300000003</v>
      </c>
      <c r="J18" s="67">
        <v>1.23038376779896</v>
      </c>
      <c r="K18" s="66">
        <v>222250.09090000001</v>
      </c>
      <c r="L18" s="67">
        <v>13.0594480753041</v>
      </c>
      <c r="M18" s="67">
        <v>-0.831678924636156</v>
      </c>
      <c r="N18" s="66">
        <v>54124107.619900003</v>
      </c>
      <c r="O18" s="66">
        <v>410184309.5298</v>
      </c>
      <c r="P18" s="66">
        <v>135657</v>
      </c>
      <c r="Q18" s="66">
        <v>95181</v>
      </c>
      <c r="R18" s="67">
        <v>42.525293913701297</v>
      </c>
      <c r="S18" s="66">
        <v>22.4128788097923</v>
      </c>
      <c r="T18" s="66">
        <v>21.207973204736199</v>
      </c>
      <c r="U18" s="68">
        <v>5.3759519929661002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1398153.7401000001</v>
      </c>
      <c r="E19" s="66">
        <v>1770417</v>
      </c>
      <c r="F19" s="67">
        <v>78.973131194515204</v>
      </c>
      <c r="G19" s="66">
        <v>695099.60889999999</v>
      </c>
      <c r="H19" s="67">
        <v>101.14437156893101</v>
      </c>
      <c r="I19" s="66">
        <v>26900.427100000001</v>
      </c>
      <c r="J19" s="67">
        <v>1.92399636237972</v>
      </c>
      <c r="K19" s="66">
        <v>36384.5887</v>
      </c>
      <c r="L19" s="67">
        <v>5.2344424071218896</v>
      </c>
      <c r="M19" s="67">
        <v>-0.26066425206010402</v>
      </c>
      <c r="N19" s="66">
        <v>19917185.736400001</v>
      </c>
      <c r="O19" s="66">
        <v>130397283.0069</v>
      </c>
      <c r="P19" s="66">
        <v>19719</v>
      </c>
      <c r="Q19" s="66">
        <v>13085</v>
      </c>
      <c r="R19" s="67">
        <v>50.699273977837201</v>
      </c>
      <c r="S19" s="66">
        <v>70.903886611897207</v>
      </c>
      <c r="T19" s="66">
        <v>51.057557638517402</v>
      </c>
      <c r="U19" s="68">
        <v>27.9904669852748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1271976.6891999999</v>
      </c>
      <c r="E20" s="66">
        <v>1047367</v>
      </c>
      <c r="F20" s="67">
        <v>121.445175301494</v>
      </c>
      <c r="G20" s="66">
        <v>883741.15689999994</v>
      </c>
      <c r="H20" s="67">
        <v>43.930910003315702</v>
      </c>
      <c r="I20" s="66">
        <v>66311.881800000003</v>
      </c>
      <c r="J20" s="67">
        <v>5.2132937940636603</v>
      </c>
      <c r="K20" s="66">
        <v>27681.006700000002</v>
      </c>
      <c r="L20" s="67">
        <v>3.1322527511448999</v>
      </c>
      <c r="M20" s="67">
        <v>1.39557334452002</v>
      </c>
      <c r="N20" s="66">
        <v>32510626.846799999</v>
      </c>
      <c r="O20" s="66">
        <v>183558346.0952</v>
      </c>
      <c r="P20" s="66">
        <v>45951</v>
      </c>
      <c r="Q20" s="66">
        <v>39498</v>
      </c>
      <c r="R20" s="67">
        <v>16.3375360777761</v>
      </c>
      <c r="S20" s="66">
        <v>27.681153602750801</v>
      </c>
      <c r="T20" s="66">
        <v>27.696921998582201</v>
      </c>
      <c r="U20" s="68">
        <v>-5.6964373875964001E-2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499384.27990000002</v>
      </c>
      <c r="E21" s="66">
        <v>390249</v>
      </c>
      <c r="F21" s="67">
        <v>127.96555017437601</v>
      </c>
      <c r="G21" s="66">
        <v>331448.76380000002</v>
      </c>
      <c r="H21" s="67">
        <v>50.667111916378801</v>
      </c>
      <c r="I21" s="66">
        <v>40927.468099999998</v>
      </c>
      <c r="J21" s="67">
        <v>8.1955859940556408</v>
      </c>
      <c r="K21" s="66">
        <v>22018.2271</v>
      </c>
      <c r="L21" s="67">
        <v>6.6430258624485496</v>
      </c>
      <c r="M21" s="67">
        <v>0.85879943530966696</v>
      </c>
      <c r="N21" s="66">
        <v>10963248.8335</v>
      </c>
      <c r="O21" s="66">
        <v>75114577.157600001</v>
      </c>
      <c r="P21" s="66">
        <v>37173</v>
      </c>
      <c r="Q21" s="66">
        <v>31614</v>
      </c>
      <c r="R21" s="67">
        <v>17.583981780224001</v>
      </c>
      <c r="S21" s="66">
        <v>13.434059126247501</v>
      </c>
      <c r="T21" s="66">
        <v>12.4500518884039</v>
      </c>
      <c r="U21" s="68">
        <v>7.3247201653379399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3343474.6236999999</v>
      </c>
      <c r="E22" s="66">
        <v>1433422</v>
      </c>
      <c r="F22" s="67">
        <v>233.25124239058701</v>
      </c>
      <c r="G22" s="66">
        <v>1099335.9912</v>
      </c>
      <c r="H22" s="67">
        <v>204.13582839677301</v>
      </c>
      <c r="I22" s="66">
        <v>227646.8898</v>
      </c>
      <c r="J22" s="67">
        <v>6.8086920171710004</v>
      </c>
      <c r="K22" s="66">
        <v>104639.40850000001</v>
      </c>
      <c r="L22" s="67">
        <v>9.5184192401250307</v>
      </c>
      <c r="M22" s="67">
        <v>1.17553685617403</v>
      </c>
      <c r="N22" s="66">
        <v>42718573.360699996</v>
      </c>
      <c r="O22" s="66">
        <v>215967708.35370001</v>
      </c>
      <c r="P22" s="66">
        <v>119918</v>
      </c>
      <c r="Q22" s="66">
        <v>92711</v>
      </c>
      <c r="R22" s="67">
        <v>29.346032293902599</v>
      </c>
      <c r="S22" s="66">
        <v>27.8813407803666</v>
      </c>
      <c r="T22" s="66">
        <v>29.621318929792601</v>
      </c>
      <c r="U22" s="68">
        <v>-6.2406545048624498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4167588.3720999998</v>
      </c>
      <c r="E23" s="66">
        <v>3229317</v>
      </c>
      <c r="F23" s="67">
        <v>129.05479307543999</v>
      </c>
      <c r="G23" s="66">
        <v>2197752.0920000002</v>
      </c>
      <c r="H23" s="67">
        <v>89.629594132585197</v>
      </c>
      <c r="I23" s="66">
        <v>29827.9202</v>
      </c>
      <c r="J23" s="67">
        <v>0.71571176269910897</v>
      </c>
      <c r="K23" s="66">
        <v>191401.8162</v>
      </c>
      <c r="L23" s="67">
        <v>8.7089811856723305</v>
      </c>
      <c r="M23" s="67">
        <v>-0.84416072536724496</v>
      </c>
      <c r="N23" s="66">
        <v>81923718.240099996</v>
      </c>
      <c r="O23" s="66">
        <v>439311275.88120002</v>
      </c>
      <c r="P23" s="66">
        <v>122202</v>
      </c>
      <c r="Q23" s="66">
        <v>98549</v>
      </c>
      <c r="R23" s="67">
        <v>24.001258257313602</v>
      </c>
      <c r="S23" s="66">
        <v>34.104092994386299</v>
      </c>
      <c r="T23" s="66">
        <v>31.8827177130159</v>
      </c>
      <c r="U23" s="68">
        <v>6.5135152010526403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534011.47690000001</v>
      </c>
      <c r="E24" s="66">
        <v>287561</v>
      </c>
      <c r="F24" s="67">
        <v>185.70372091486701</v>
      </c>
      <c r="G24" s="66">
        <v>253602.3284</v>
      </c>
      <c r="H24" s="67">
        <v>110.570415606642</v>
      </c>
      <c r="I24" s="66">
        <v>72513.967900000003</v>
      </c>
      <c r="J24" s="67">
        <v>13.5791028913746</v>
      </c>
      <c r="K24" s="66">
        <v>40514.186600000001</v>
      </c>
      <c r="L24" s="67">
        <v>15.975478953843901</v>
      </c>
      <c r="M24" s="67">
        <v>0.78984138607882104</v>
      </c>
      <c r="N24" s="66">
        <v>8057742.0273000002</v>
      </c>
      <c r="O24" s="66">
        <v>49953903.885399997</v>
      </c>
      <c r="P24" s="66">
        <v>44853</v>
      </c>
      <c r="Q24" s="66">
        <v>31848</v>
      </c>
      <c r="R24" s="67">
        <v>40.8345892991711</v>
      </c>
      <c r="S24" s="66">
        <v>11.9058140347357</v>
      </c>
      <c r="T24" s="66">
        <v>10.3749197123838</v>
      </c>
      <c r="U24" s="68">
        <v>12.8583758984092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338353.39419999998</v>
      </c>
      <c r="E25" s="66">
        <v>262314</v>
      </c>
      <c r="F25" s="67">
        <v>128.987928284422</v>
      </c>
      <c r="G25" s="66">
        <v>187120.95019999999</v>
      </c>
      <c r="H25" s="67">
        <v>80.820690488349101</v>
      </c>
      <c r="I25" s="66">
        <v>31032.783800000001</v>
      </c>
      <c r="J25" s="67">
        <v>9.1717075495499802</v>
      </c>
      <c r="K25" s="66">
        <v>19004.067899999998</v>
      </c>
      <c r="L25" s="67">
        <v>10.1560343081242</v>
      </c>
      <c r="M25" s="67">
        <v>0.63295479490472695</v>
      </c>
      <c r="N25" s="66">
        <v>6865697.5023999996</v>
      </c>
      <c r="O25" s="66">
        <v>50128015.825999998</v>
      </c>
      <c r="P25" s="66">
        <v>24790</v>
      </c>
      <c r="Q25" s="66">
        <v>20469</v>
      </c>
      <c r="R25" s="67">
        <v>21.109971175924599</v>
      </c>
      <c r="S25" s="66">
        <v>13.6487855667608</v>
      </c>
      <c r="T25" s="66">
        <v>12.489436631003</v>
      </c>
      <c r="U25" s="68">
        <v>8.4941545171696493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755854.72979999997</v>
      </c>
      <c r="E26" s="66">
        <v>696475</v>
      </c>
      <c r="F26" s="67">
        <v>108.525751792957</v>
      </c>
      <c r="G26" s="66">
        <v>526360.17980000004</v>
      </c>
      <c r="H26" s="67">
        <v>43.600287181146697</v>
      </c>
      <c r="I26" s="66">
        <v>142888.36110000001</v>
      </c>
      <c r="J26" s="67">
        <v>18.904209428947901</v>
      </c>
      <c r="K26" s="66">
        <v>98499.294299999994</v>
      </c>
      <c r="L26" s="67">
        <v>18.713287608007601</v>
      </c>
      <c r="M26" s="67">
        <v>0.45065365305871002</v>
      </c>
      <c r="N26" s="66">
        <v>17373263.606800001</v>
      </c>
      <c r="O26" s="66">
        <v>102576107.4104</v>
      </c>
      <c r="P26" s="66">
        <v>53419</v>
      </c>
      <c r="Q26" s="66">
        <v>47959</v>
      </c>
      <c r="R26" s="67">
        <v>11.384724452136201</v>
      </c>
      <c r="S26" s="66">
        <v>14.149548471517599</v>
      </c>
      <c r="T26" s="66">
        <v>13.5243179194729</v>
      </c>
      <c r="U26" s="68">
        <v>4.4187314761548802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334585.13380000001</v>
      </c>
      <c r="E27" s="66">
        <v>293074</v>
      </c>
      <c r="F27" s="67">
        <v>114.16404518995201</v>
      </c>
      <c r="G27" s="66">
        <v>228294.30420000001</v>
      </c>
      <c r="H27" s="67">
        <v>46.558686592059097</v>
      </c>
      <c r="I27" s="66">
        <v>100218.08869999999</v>
      </c>
      <c r="J27" s="67">
        <v>29.9529412923366</v>
      </c>
      <c r="K27" s="66">
        <v>64592.701500000003</v>
      </c>
      <c r="L27" s="67">
        <v>28.293610620882099</v>
      </c>
      <c r="M27" s="67">
        <v>0.55153889483938101</v>
      </c>
      <c r="N27" s="66">
        <v>7985999.4326999998</v>
      </c>
      <c r="O27" s="66">
        <v>43309982.254199997</v>
      </c>
      <c r="P27" s="66">
        <v>39588</v>
      </c>
      <c r="Q27" s="66">
        <v>33436</v>
      </c>
      <c r="R27" s="67">
        <v>18.399330063404701</v>
      </c>
      <c r="S27" s="66">
        <v>8.4516806557542701</v>
      </c>
      <c r="T27" s="66">
        <v>7.5892643049407802</v>
      </c>
      <c r="U27" s="68">
        <v>10.2040811282466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1590194.9365999999</v>
      </c>
      <c r="E28" s="66">
        <v>1043712</v>
      </c>
      <c r="F28" s="67">
        <v>152.359552884321</v>
      </c>
      <c r="G28" s="66">
        <v>797278.06220000004</v>
      </c>
      <c r="H28" s="67">
        <v>99.4529903672546</v>
      </c>
      <c r="I28" s="66">
        <v>-90813.938399999999</v>
      </c>
      <c r="J28" s="67">
        <v>-5.7108682910391799</v>
      </c>
      <c r="K28" s="66">
        <v>66836.807000000001</v>
      </c>
      <c r="L28" s="67">
        <v>8.3831238019482495</v>
      </c>
      <c r="M28" s="67">
        <v>-2.3587414252149999</v>
      </c>
      <c r="N28" s="66">
        <v>27654784.2117</v>
      </c>
      <c r="O28" s="66">
        <v>147950056.0494</v>
      </c>
      <c r="P28" s="66">
        <v>70257</v>
      </c>
      <c r="Q28" s="66">
        <v>50260</v>
      </c>
      <c r="R28" s="67">
        <v>39.787107043374498</v>
      </c>
      <c r="S28" s="66">
        <v>22.633971513158802</v>
      </c>
      <c r="T28" s="66">
        <v>19.0344737425388</v>
      </c>
      <c r="U28" s="68">
        <v>15.9030763493158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761558.4314</v>
      </c>
      <c r="E29" s="66">
        <v>759395</v>
      </c>
      <c r="F29" s="67">
        <v>100.28488881280499</v>
      </c>
      <c r="G29" s="66">
        <v>642413.52830000001</v>
      </c>
      <c r="H29" s="67">
        <v>18.546449888016799</v>
      </c>
      <c r="I29" s="66">
        <v>126232.29670000001</v>
      </c>
      <c r="J29" s="67">
        <v>16.575523491735598</v>
      </c>
      <c r="K29" s="66">
        <v>88232.368400000007</v>
      </c>
      <c r="L29" s="67">
        <v>13.7345128197233</v>
      </c>
      <c r="M29" s="67">
        <v>0.43068013461599403</v>
      </c>
      <c r="N29" s="66">
        <v>22282493.691500001</v>
      </c>
      <c r="O29" s="66">
        <v>108230141.37639999</v>
      </c>
      <c r="P29" s="66">
        <v>117443</v>
      </c>
      <c r="Q29" s="66">
        <v>110200</v>
      </c>
      <c r="R29" s="67">
        <v>6.5725952813067101</v>
      </c>
      <c r="S29" s="66">
        <v>6.4844940217807796</v>
      </c>
      <c r="T29" s="66">
        <v>6.2841489537205097</v>
      </c>
      <c r="U29" s="68">
        <v>3.0896021707681598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2226003.6664999998</v>
      </c>
      <c r="E30" s="66">
        <v>1804723</v>
      </c>
      <c r="F30" s="67">
        <v>123.343231426651</v>
      </c>
      <c r="G30" s="66">
        <v>1225232.4146</v>
      </c>
      <c r="H30" s="67">
        <v>81.680115541729293</v>
      </c>
      <c r="I30" s="66">
        <v>241688.245</v>
      </c>
      <c r="J30" s="67">
        <v>10.85749536882</v>
      </c>
      <c r="K30" s="66">
        <v>167476.4785</v>
      </c>
      <c r="L30" s="67">
        <v>13.6689559061883</v>
      </c>
      <c r="M30" s="67">
        <v>0.44311754799644898</v>
      </c>
      <c r="N30" s="66">
        <v>41368442.708499998</v>
      </c>
      <c r="O30" s="66">
        <v>189515757.1363</v>
      </c>
      <c r="P30" s="66">
        <v>98625</v>
      </c>
      <c r="Q30" s="66">
        <v>74140</v>
      </c>
      <c r="R30" s="67">
        <v>33.025357431885602</v>
      </c>
      <c r="S30" s="66">
        <v>22.570379381495599</v>
      </c>
      <c r="T30" s="66">
        <v>20.469255248179099</v>
      </c>
      <c r="U30" s="68">
        <v>9.3092105267803298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920820.51229999994</v>
      </c>
      <c r="E31" s="66">
        <v>996585</v>
      </c>
      <c r="F31" s="67">
        <v>92.397588996422797</v>
      </c>
      <c r="G31" s="66">
        <v>1122939.8034999999</v>
      </c>
      <c r="H31" s="67">
        <v>-17.999120751622701</v>
      </c>
      <c r="I31" s="66">
        <v>56809.875999999997</v>
      </c>
      <c r="J31" s="67">
        <v>6.1694841981855797</v>
      </c>
      <c r="K31" s="66">
        <v>-27340.174999999999</v>
      </c>
      <c r="L31" s="67">
        <v>-2.4346964026731999</v>
      </c>
      <c r="M31" s="67">
        <v>-3.0778899915600402</v>
      </c>
      <c r="N31" s="66">
        <v>33099760.787500001</v>
      </c>
      <c r="O31" s="66">
        <v>169913745.87310001</v>
      </c>
      <c r="P31" s="66">
        <v>41518</v>
      </c>
      <c r="Q31" s="66">
        <v>37973</v>
      </c>
      <c r="R31" s="67">
        <v>9.3355805440707798</v>
      </c>
      <c r="S31" s="66">
        <v>22.1788263476083</v>
      </c>
      <c r="T31" s="66">
        <v>21.679641263529302</v>
      </c>
      <c r="U31" s="68">
        <v>2.2507281325675201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475816.48989999999</v>
      </c>
      <c r="E32" s="66">
        <v>172883</v>
      </c>
      <c r="F32" s="67">
        <v>275.22456800263802</v>
      </c>
      <c r="G32" s="66">
        <v>147379.3321</v>
      </c>
      <c r="H32" s="67">
        <v>222.851571601063</v>
      </c>
      <c r="I32" s="66">
        <v>97340.197400000005</v>
      </c>
      <c r="J32" s="67">
        <v>20.457508191962301</v>
      </c>
      <c r="K32" s="66">
        <v>35320.923300000002</v>
      </c>
      <c r="L32" s="67">
        <v>23.9659949578507</v>
      </c>
      <c r="M32" s="67">
        <v>1.7558791873371</v>
      </c>
      <c r="N32" s="66">
        <v>5076195.1655000001</v>
      </c>
      <c r="O32" s="66">
        <v>25339911.954</v>
      </c>
      <c r="P32" s="66">
        <v>39335</v>
      </c>
      <c r="Q32" s="66">
        <v>31110</v>
      </c>
      <c r="R32" s="67">
        <v>26.438444230151099</v>
      </c>
      <c r="S32" s="66">
        <v>12.0965168399644</v>
      </c>
      <c r="T32" s="66">
        <v>9.4172959916425594</v>
      </c>
      <c r="U32" s="68">
        <v>22.148696883306599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6">
        <v>12.8268</v>
      </c>
      <c r="E33" s="69"/>
      <c r="F33" s="69"/>
      <c r="G33" s="66">
        <v>160.42769999999999</v>
      </c>
      <c r="H33" s="67">
        <v>-92.004622643097207</v>
      </c>
      <c r="I33" s="66">
        <v>-2085.4117999999999</v>
      </c>
      <c r="J33" s="67">
        <v>-16258.2389995946</v>
      </c>
      <c r="K33" s="66">
        <v>32.905999999999999</v>
      </c>
      <c r="L33" s="67">
        <v>20.511420409318301</v>
      </c>
      <c r="M33" s="67">
        <v>-64.374819181912102</v>
      </c>
      <c r="N33" s="66">
        <v>114.3459</v>
      </c>
      <c r="O33" s="66">
        <v>4813.2626</v>
      </c>
      <c r="P33" s="66">
        <v>2</v>
      </c>
      <c r="Q33" s="66">
        <v>3</v>
      </c>
      <c r="R33" s="67">
        <v>-33.3333333333333</v>
      </c>
      <c r="S33" s="66">
        <v>6.4134000000000002</v>
      </c>
      <c r="T33" s="66">
        <v>2.0354000000000001</v>
      </c>
      <c r="U33" s="68">
        <v>68.2633236660742</v>
      </c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1</v>
      </c>
      <c r="O34" s="66">
        <v>5</v>
      </c>
      <c r="P34" s="69"/>
      <c r="Q34" s="66">
        <v>4</v>
      </c>
      <c r="R34" s="69"/>
      <c r="S34" s="69"/>
      <c r="T34" s="66">
        <v>1</v>
      </c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237334.6293</v>
      </c>
      <c r="E35" s="66">
        <v>149128</v>
      </c>
      <c r="F35" s="67">
        <v>159.14826813207401</v>
      </c>
      <c r="G35" s="66">
        <v>62948.665800000002</v>
      </c>
      <c r="H35" s="67">
        <v>277.02884768687198</v>
      </c>
      <c r="I35" s="66">
        <v>15930.8205</v>
      </c>
      <c r="J35" s="67">
        <v>6.7123877147581501</v>
      </c>
      <c r="K35" s="66">
        <v>7556.1643000000004</v>
      </c>
      <c r="L35" s="67">
        <v>12.003692538945</v>
      </c>
      <c r="M35" s="67">
        <v>1.1083210829600401</v>
      </c>
      <c r="N35" s="66">
        <v>4089895.1255999999</v>
      </c>
      <c r="O35" s="66">
        <v>27336225.167300001</v>
      </c>
      <c r="P35" s="66">
        <v>16954</v>
      </c>
      <c r="Q35" s="66">
        <v>14544</v>
      </c>
      <c r="R35" s="67">
        <v>16.570407040704101</v>
      </c>
      <c r="S35" s="66">
        <v>13.9987394892061</v>
      </c>
      <c r="T35" s="66">
        <v>13.463324834983499</v>
      </c>
      <c r="U35" s="68">
        <v>3.8247347529784901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1232321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1636472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773622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351868.37900000002</v>
      </c>
      <c r="E39" s="66">
        <v>328078</v>
      </c>
      <c r="F39" s="67">
        <v>107.251439901487</v>
      </c>
      <c r="G39" s="66">
        <v>307937.60600000003</v>
      </c>
      <c r="H39" s="67">
        <v>14.2661279895772</v>
      </c>
      <c r="I39" s="66">
        <v>19498.908800000001</v>
      </c>
      <c r="J39" s="67">
        <v>5.5415348362405696</v>
      </c>
      <c r="K39" s="66">
        <v>17352.100399999999</v>
      </c>
      <c r="L39" s="67">
        <v>5.6349403456750897</v>
      </c>
      <c r="M39" s="67">
        <v>0.123720376813864</v>
      </c>
      <c r="N39" s="66">
        <v>7847475.0942000002</v>
      </c>
      <c r="O39" s="66">
        <v>45532272.557700001</v>
      </c>
      <c r="P39" s="66">
        <v>566</v>
      </c>
      <c r="Q39" s="66">
        <v>399</v>
      </c>
      <c r="R39" s="67">
        <v>41.854636591478702</v>
      </c>
      <c r="S39" s="66">
        <v>621.67558127208497</v>
      </c>
      <c r="T39" s="66">
        <v>673.34147644110305</v>
      </c>
      <c r="U39" s="68">
        <v>-8.3107486807344397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1060034.9737</v>
      </c>
      <c r="E40" s="66">
        <v>753072</v>
      </c>
      <c r="F40" s="67">
        <v>140.76143764474</v>
      </c>
      <c r="G40" s="66">
        <v>398122.99290000001</v>
      </c>
      <c r="H40" s="67">
        <v>166.25816458841399</v>
      </c>
      <c r="I40" s="66">
        <v>56054.455600000001</v>
      </c>
      <c r="J40" s="67">
        <v>5.2879817167111698</v>
      </c>
      <c r="K40" s="66">
        <v>13816.7153</v>
      </c>
      <c r="L40" s="67">
        <v>3.4704640391042298</v>
      </c>
      <c r="M40" s="67">
        <v>3.0570030128651502</v>
      </c>
      <c r="N40" s="66">
        <v>13526108.7575</v>
      </c>
      <c r="O40" s="66">
        <v>86054308.747899994</v>
      </c>
      <c r="P40" s="66">
        <v>5151</v>
      </c>
      <c r="Q40" s="66">
        <v>3499</v>
      </c>
      <c r="R40" s="67">
        <v>47.213489568448097</v>
      </c>
      <c r="S40" s="66">
        <v>205.792074102116</v>
      </c>
      <c r="T40" s="66">
        <v>209.26025587310701</v>
      </c>
      <c r="U40" s="68">
        <v>-1.6852844241559799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267485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97436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21161.2513</v>
      </c>
      <c r="E43" s="72"/>
      <c r="F43" s="72"/>
      <c r="G43" s="71">
        <v>37875.234100000001</v>
      </c>
      <c r="H43" s="73">
        <v>-44.129054769327503</v>
      </c>
      <c r="I43" s="71">
        <v>2873.3541</v>
      </c>
      <c r="J43" s="73">
        <v>13.578375206952</v>
      </c>
      <c r="K43" s="71">
        <v>3614.6069000000002</v>
      </c>
      <c r="L43" s="73">
        <v>9.5434575808998101</v>
      </c>
      <c r="M43" s="73">
        <v>-0.205071483706845</v>
      </c>
      <c r="N43" s="71">
        <v>974567.19209999999</v>
      </c>
      <c r="O43" s="71">
        <v>6206472.5960999997</v>
      </c>
      <c r="P43" s="71">
        <v>79</v>
      </c>
      <c r="Q43" s="71">
        <v>90</v>
      </c>
      <c r="R43" s="73">
        <v>-12.2222222222222</v>
      </c>
      <c r="S43" s="71">
        <v>267.86394050632902</v>
      </c>
      <c r="T43" s="71">
        <v>627.41339555555498</v>
      </c>
      <c r="U43" s="74">
        <v>-134.228390118352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6" workbookViewId="0">
      <selection activeCell="A28" sqref="A28:XFD2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80390</v>
      </c>
      <c r="D2" s="32">
        <v>702023.72439572599</v>
      </c>
      <c r="E2" s="32">
        <v>544521.50728974398</v>
      </c>
      <c r="F2" s="32">
        <v>157502.217105983</v>
      </c>
      <c r="G2" s="32">
        <v>544521.50728974398</v>
      </c>
      <c r="H2" s="32">
        <v>0.22435455046986399</v>
      </c>
    </row>
    <row r="3" spans="1:8" ht="14.25" x14ac:dyDescent="0.2">
      <c r="A3" s="32">
        <v>2</v>
      </c>
      <c r="B3" s="33">
        <v>13</v>
      </c>
      <c r="C3" s="32">
        <v>17339.612000000001</v>
      </c>
      <c r="D3" s="32">
        <v>154500.16963309899</v>
      </c>
      <c r="E3" s="32">
        <v>123588.03034028401</v>
      </c>
      <c r="F3" s="32">
        <v>30912.1392928145</v>
      </c>
      <c r="G3" s="32">
        <v>123588.03034028401</v>
      </c>
      <c r="H3" s="32">
        <v>0.20007835179872899</v>
      </c>
    </row>
    <row r="4" spans="1:8" ht="14.25" x14ac:dyDescent="0.2">
      <c r="A4" s="32">
        <v>3</v>
      </c>
      <c r="B4" s="33">
        <v>14</v>
      </c>
      <c r="C4" s="32">
        <v>202903</v>
      </c>
      <c r="D4" s="32">
        <v>500588.76310854702</v>
      </c>
      <c r="E4" s="32">
        <v>402515.21336153802</v>
      </c>
      <c r="F4" s="32">
        <v>98073.549747008496</v>
      </c>
      <c r="G4" s="32">
        <v>402515.21336153802</v>
      </c>
      <c r="H4" s="32">
        <v>0.195916402793369</v>
      </c>
    </row>
    <row r="5" spans="1:8" ht="14.25" x14ac:dyDescent="0.2">
      <c r="A5" s="32">
        <v>4</v>
      </c>
      <c r="B5" s="33">
        <v>15</v>
      </c>
      <c r="C5" s="32">
        <v>6846</v>
      </c>
      <c r="D5" s="32">
        <v>114264.00925982901</v>
      </c>
      <c r="E5" s="32">
        <v>94759.291016239295</v>
      </c>
      <c r="F5" s="32">
        <v>19504.718243589701</v>
      </c>
      <c r="G5" s="32">
        <v>94759.291016239295</v>
      </c>
      <c r="H5" s="32">
        <v>0.170698703554478</v>
      </c>
    </row>
    <row r="6" spans="1:8" ht="14.25" x14ac:dyDescent="0.2">
      <c r="A6" s="32">
        <v>5</v>
      </c>
      <c r="B6" s="33">
        <v>16</v>
      </c>
      <c r="C6" s="32">
        <v>8424</v>
      </c>
      <c r="D6" s="32">
        <v>512271.30981111102</v>
      </c>
      <c r="E6" s="32">
        <v>434835.65685897402</v>
      </c>
      <c r="F6" s="32">
        <v>77435.652952136807</v>
      </c>
      <c r="G6" s="32">
        <v>434835.65685897402</v>
      </c>
      <c r="H6" s="32">
        <v>0.15116140894302599</v>
      </c>
    </row>
    <row r="7" spans="1:8" ht="14.25" x14ac:dyDescent="0.2">
      <c r="A7" s="32">
        <v>6</v>
      </c>
      <c r="B7" s="33">
        <v>17</v>
      </c>
      <c r="C7" s="32">
        <v>47927</v>
      </c>
      <c r="D7" s="32">
        <v>573091.40237521403</v>
      </c>
      <c r="E7" s="32">
        <v>515759.67652906</v>
      </c>
      <c r="F7" s="32">
        <v>57331.7258461538</v>
      </c>
      <c r="G7" s="32">
        <v>515759.67652906</v>
      </c>
      <c r="H7" s="32">
        <v>0.100039410133425</v>
      </c>
    </row>
    <row r="8" spans="1:8" ht="14.25" x14ac:dyDescent="0.2">
      <c r="A8" s="32">
        <v>7</v>
      </c>
      <c r="B8" s="33">
        <v>18</v>
      </c>
      <c r="C8" s="32">
        <v>105938</v>
      </c>
      <c r="D8" s="32">
        <v>349068.71917606803</v>
      </c>
      <c r="E8" s="32">
        <v>285908.10072734999</v>
      </c>
      <c r="F8" s="32">
        <v>63160.618448717898</v>
      </c>
      <c r="G8" s="32">
        <v>285908.10072734999</v>
      </c>
      <c r="H8" s="32">
        <v>0.180940356379685</v>
      </c>
    </row>
    <row r="9" spans="1:8" ht="14.25" x14ac:dyDescent="0.2">
      <c r="A9" s="32">
        <v>8</v>
      </c>
      <c r="B9" s="33">
        <v>19</v>
      </c>
      <c r="C9" s="32">
        <v>25614</v>
      </c>
      <c r="D9" s="32">
        <v>228299.239532479</v>
      </c>
      <c r="E9" s="32">
        <v>188881.70489230799</v>
      </c>
      <c r="F9" s="32">
        <v>39417.534640170903</v>
      </c>
      <c r="G9" s="32">
        <v>188881.70489230799</v>
      </c>
      <c r="H9" s="32">
        <v>0.17265731905586701</v>
      </c>
    </row>
    <row r="10" spans="1:8" ht="14.25" x14ac:dyDescent="0.2">
      <c r="A10" s="32">
        <v>9</v>
      </c>
      <c r="B10" s="33">
        <v>21</v>
      </c>
      <c r="C10" s="32">
        <v>393554</v>
      </c>
      <c r="D10" s="32">
        <v>1826501.8648000001</v>
      </c>
      <c r="E10" s="32">
        <v>1826224.0247</v>
      </c>
      <c r="F10" s="32">
        <v>277.84010000000001</v>
      </c>
      <c r="G10" s="32">
        <v>1826224.0247</v>
      </c>
      <c r="H10" s="32">
        <v>1.5211596842821899E-4</v>
      </c>
    </row>
    <row r="11" spans="1:8" ht="14.25" x14ac:dyDescent="0.2">
      <c r="A11" s="32">
        <v>10</v>
      </c>
      <c r="B11" s="33">
        <v>22</v>
      </c>
      <c r="C11" s="32">
        <v>57773</v>
      </c>
      <c r="D11" s="32">
        <v>1058550.40090598</v>
      </c>
      <c r="E11" s="32">
        <v>997303.86568803398</v>
      </c>
      <c r="F11" s="32">
        <v>61246.535217948702</v>
      </c>
      <c r="G11" s="32">
        <v>997303.86568803398</v>
      </c>
      <c r="H11" s="32">
        <v>5.78588748967735E-2</v>
      </c>
    </row>
    <row r="12" spans="1:8" ht="14.25" x14ac:dyDescent="0.2">
      <c r="A12" s="32">
        <v>11</v>
      </c>
      <c r="B12" s="33">
        <v>23</v>
      </c>
      <c r="C12" s="32">
        <v>424108.41600000003</v>
      </c>
      <c r="D12" s="32">
        <v>3040464.1701290598</v>
      </c>
      <c r="E12" s="32">
        <v>3003054.1491341898</v>
      </c>
      <c r="F12" s="32">
        <v>37410.020994871797</v>
      </c>
      <c r="G12" s="32">
        <v>3003054.1491341898</v>
      </c>
      <c r="H12" s="32">
        <v>1.2304049283792E-2</v>
      </c>
    </row>
    <row r="13" spans="1:8" ht="14.25" x14ac:dyDescent="0.2">
      <c r="A13" s="32">
        <v>12</v>
      </c>
      <c r="B13" s="33">
        <v>24</v>
      </c>
      <c r="C13" s="32">
        <v>31908.678</v>
      </c>
      <c r="D13" s="32">
        <v>1398153.72964615</v>
      </c>
      <c r="E13" s="32">
        <v>1371253.31287436</v>
      </c>
      <c r="F13" s="32">
        <v>26900.416771794899</v>
      </c>
      <c r="G13" s="32">
        <v>1371253.31287436</v>
      </c>
      <c r="H13" s="32">
        <v>1.92399563806212E-2</v>
      </c>
    </row>
    <row r="14" spans="1:8" ht="14.25" x14ac:dyDescent="0.2">
      <c r="A14" s="32">
        <v>13</v>
      </c>
      <c r="B14" s="33">
        <v>25</v>
      </c>
      <c r="C14" s="32">
        <v>92433</v>
      </c>
      <c r="D14" s="32">
        <v>1271976.7918</v>
      </c>
      <c r="E14" s="32">
        <v>1205664.8074</v>
      </c>
      <c r="F14" s="32">
        <v>66311.984400000001</v>
      </c>
      <c r="G14" s="32">
        <v>1205664.8074</v>
      </c>
      <c r="H14" s="32">
        <v>5.2133014397346501E-2</v>
      </c>
    </row>
    <row r="15" spans="1:8" ht="14.25" x14ac:dyDescent="0.2">
      <c r="A15" s="32">
        <v>14</v>
      </c>
      <c r="B15" s="33">
        <v>26</v>
      </c>
      <c r="C15" s="32">
        <v>86940</v>
      </c>
      <c r="D15" s="32">
        <v>499384.03131175402</v>
      </c>
      <c r="E15" s="32">
        <v>458456.81175881601</v>
      </c>
      <c r="F15" s="32">
        <v>40927.219552938499</v>
      </c>
      <c r="G15" s="32">
        <v>458456.81175881601</v>
      </c>
      <c r="H15" s="32">
        <v>8.1955403030075202E-2</v>
      </c>
    </row>
    <row r="16" spans="1:8" ht="14.25" x14ac:dyDescent="0.2">
      <c r="A16" s="32">
        <v>15</v>
      </c>
      <c r="B16" s="33">
        <v>27</v>
      </c>
      <c r="C16" s="32">
        <v>321943.69500000001</v>
      </c>
      <c r="D16" s="32">
        <v>3343474.4605948702</v>
      </c>
      <c r="E16" s="32">
        <v>3115827.7374153798</v>
      </c>
      <c r="F16" s="32">
        <v>227646.72317948699</v>
      </c>
      <c r="G16" s="32">
        <v>3115827.7374153798</v>
      </c>
      <c r="H16" s="32">
        <v>6.8086873658662297E-2</v>
      </c>
    </row>
    <row r="17" spans="1:8" ht="14.25" x14ac:dyDescent="0.2">
      <c r="A17" s="32">
        <v>16</v>
      </c>
      <c r="B17" s="33">
        <v>29</v>
      </c>
      <c r="C17" s="32">
        <v>329930</v>
      </c>
      <c r="D17" s="32">
        <v>4167589.7429905999</v>
      </c>
      <c r="E17" s="32">
        <v>4137760.49514359</v>
      </c>
      <c r="F17" s="32">
        <v>29829.247847008501</v>
      </c>
      <c r="G17" s="32">
        <v>4137760.49514359</v>
      </c>
      <c r="H17" s="32">
        <v>7.1574338374303503E-3</v>
      </c>
    </row>
    <row r="18" spans="1:8" ht="14.25" x14ac:dyDescent="0.2">
      <c r="A18" s="32">
        <v>17</v>
      </c>
      <c r="B18" s="33">
        <v>31</v>
      </c>
      <c r="C18" s="32">
        <v>89523.616999999998</v>
      </c>
      <c r="D18" s="32">
        <v>534011.593303842</v>
      </c>
      <c r="E18" s="32">
        <v>461497.49547131598</v>
      </c>
      <c r="F18" s="32">
        <v>72514.097832526706</v>
      </c>
      <c r="G18" s="32">
        <v>461497.49547131598</v>
      </c>
      <c r="H18" s="32">
        <v>0.13579124262807399</v>
      </c>
    </row>
    <row r="19" spans="1:8" ht="14.25" x14ac:dyDescent="0.2">
      <c r="A19" s="32">
        <v>18</v>
      </c>
      <c r="B19" s="33">
        <v>32</v>
      </c>
      <c r="C19" s="32">
        <v>19834.046999999999</v>
      </c>
      <c r="D19" s="32">
        <v>338353.39895374799</v>
      </c>
      <c r="E19" s="32">
        <v>307320.61278286902</v>
      </c>
      <c r="F19" s="32">
        <v>31032.7861708786</v>
      </c>
      <c r="G19" s="32">
        <v>307320.61278286902</v>
      </c>
      <c r="H19" s="32">
        <v>9.1717081214014201E-2</v>
      </c>
    </row>
    <row r="20" spans="1:8" ht="14.25" x14ac:dyDescent="0.2">
      <c r="A20" s="32">
        <v>19</v>
      </c>
      <c r="B20" s="33">
        <v>33</v>
      </c>
      <c r="C20" s="32">
        <v>77429.485000000001</v>
      </c>
      <c r="D20" s="32">
        <v>755854.71842024801</v>
      </c>
      <c r="E20" s="32">
        <v>612966.42627291405</v>
      </c>
      <c r="F20" s="32">
        <v>142888.292147334</v>
      </c>
      <c r="G20" s="32">
        <v>612966.42627291405</v>
      </c>
      <c r="H20" s="32">
        <v>0.189042005910836</v>
      </c>
    </row>
    <row r="21" spans="1:8" ht="14.25" x14ac:dyDescent="0.2">
      <c r="A21" s="32">
        <v>20</v>
      </c>
      <c r="B21" s="33">
        <v>34</v>
      </c>
      <c r="C21" s="32">
        <v>54212.900999999998</v>
      </c>
      <c r="D21" s="32">
        <v>334585.09936826298</v>
      </c>
      <c r="E21" s="32">
        <v>234367.06691175699</v>
      </c>
      <c r="F21" s="32">
        <v>100218.032456506</v>
      </c>
      <c r="G21" s="32">
        <v>234367.06691175699</v>
      </c>
      <c r="H21" s="32">
        <v>0.29952927564834703</v>
      </c>
    </row>
    <row r="22" spans="1:8" ht="14.25" x14ac:dyDescent="0.2">
      <c r="A22" s="32">
        <v>21</v>
      </c>
      <c r="B22" s="33">
        <v>35</v>
      </c>
      <c r="C22" s="32">
        <v>77010.941999999995</v>
      </c>
      <c r="D22" s="32">
        <v>1590194.93727788</v>
      </c>
      <c r="E22" s="32">
        <v>1681008.8509283201</v>
      </c>
      <c r="F22" s="32">
        <v>-90813.913650442497</v>
      </c>
      <c r="G22" s="32">
        <v>1681008.8509283201</v>
      </c>
      <c r="H22" s="32">
        <v>-5.7108667322195897E-2</v>
      </c>
    </row>
    <row r="23" spans="1:8" ht="14.25" x14ac:dyDescent="0.2">
      <c r="A23" s="32">
        <v>22</v>
      </c>
      <c r="B23" s="33">
        <v>36</v>
      </c>
      <c r="C23" s="32">
        <v>150134.68</v>
      </c>
      <c r="D23" s="32">
        <v>761558.42795044195</v>
      </c>
      <c r="E23" s="32">
        <v>635326.08207487001</v>
      </c>
      <c r="F23" s="32">
        <v>126232.34587557201</v>
      </c>
      <c r="G23" s="32">
        <v>635326.08207487001</v>
      </c>
      <c r="H23" s="32">
        <v>0.16575530024045201</v>
      </c>
    </row>
    <row r="24" spans="1:8" ht="14.25" x14ac:dyDescent="0.2">
      <c r="A24" s="32">
        <v>23</v>
      </c>
      <c r="B24" s="33">
        <v>37</v>
      </c>
      <c r="C24" s="32">
        <v>206905.82399999999</v>
      </c>
      <c r="D24" s="32">
        <v>2226003.65738142</v>
      </c>
      <c r="E24" s="32">
        <v>1984315.40659053</v>
      </c>
      <c r="F24" s="32">
        <v>241688.25079088201</v>
      </c>
      <c r="G24" s="32">
        <v>1984315.40659053</v>
      </c>
      <c r="H24" s="32">
        <v>0.108574956734435</v>
      </c>
    </row>
    <row r="25" spans="1:8" ht="14.25" x14ac:dyDescent="0.2">
      <c r="A25" s="32">
        <v>24</v>
      </c>
      <c r="B25" s="33">
        <v>38</v>
      </c>
      <c r="C25" s="32">
        <v>357005.55699999997</v>
      </c>
      <c r="D25" s="32">
        <v>920820.50794513302</v>
      </c>
      <c r="E25" s="32">
        <v>864010.66031061905</v>
      </c>
      <c r="F25" s="32">
        <v>56809.847634513302</v>
      </c>
      <c r="G25" s="32">
        <v>864010.66031061905</v>
      </c>
      <c r="H25" s="32">
        <v>6.1694811469053701E-2</v>
      </c>
    </row>
    <row r="26" spans="1:8" ht="14.25" x14ac:dyDescent="0.2">
      <c r="A26" s="32">
        <v>25</v>
      </c>
      <c r="B26" s="33">
        <v>39</v>
      </c>
      <c r="C26" s="32">
        <v>143360.731</v>
      </c>
      <c r="D26" s="32">
        <v>475816.43017503998</v>
      </c>
      <c r="E26" s="32">
        <v>378476.29095358402</v>
      </c>
      <c r="F26" s="32">
        <v>97340.139221455494</v>
      </c>
      <c r="G26" s="32">
        <v>378476.29095358402</v>
      </c>
      <c r="H26" s="32">
        <v>0.20457498532710799</v>
      </c>
    </row>
    <row r="27" spans="1:8" ht="14.25" x14ac:dyDescent="0.2">
      <c r="A27" s="32">
        <v>26</v>
      </c>
      <c r="B27" s="33">
        <v>40</v>
      </c>
      <c r="C27" s="32">
        <v>787</v>
      </c>
      <c r="D27" s="32">
        <v>12.8268</v>
      </c>
      <c r="E27" s="32">
        <v>2098.2386000000001</v>
      </c>
      <c r="F27" s="32">
        <v>-2085.4117999999999</v>
      </c>
      <c r="G27" s="32">
        <v>2098.2386000000001</v>
      </c>
      <c r="H27" s="32">
        <v>-162.58238999594599</v>
      </c>
    </row>
    <row r="28" spans="1:8" ht="14.25" x14ac:dyDescent="0.2">
      <c r="A28" s="32">
        <v>27</v>
      </c>
      <c r="B28" s="33">
        <v>42</v>
      </c>
      <c r="C28" s="32">
        <v>15388.844999999999</v>
      </c>
      <c r="D28" s="32">
        <v>237334.6287</v>
      </c>
      <c r="E28" s="32">
        <v>221403.8063</v>
      </c>
      <c r="F28" s="32">
        <v>15930.822399999999</v>
      </c>
      <c r="G28" s="32">
        <v>221403.8063</v>
      </c>
      <c r="H28" s="32">
        <v>6.7123885322850102E-2</v>
      </c>
    </row>
    <row r="29" spans="1:8" ht="14.25" x14ac:dyDescent="0.2">
      <c r="A29" s="32">
        <v>28</v>
      </c>
      <c r="B29" s="33">
        <v>75</v>
      </c>
      <c r="C29" s="33">
        <v>568</v>
      </c>
      <c r="D29" s="33">
        <v>351868.376068376</v>
      </c>
      <c r="E29" s="33">
        <v>332369.47008547001</v>
      </c>
      <c r="F29" s="33">
        <v>19498.905982905999</v>
      </c>
      <c r="G29" s="33">
        <v>332369.47008547001</v>
      </c>
      <c r="H29" s="33">
        <v>5.5415340818002097E-2</v>
      </c>
    </row>
    <row r="30" spans="1:8" ht="14.25" x14ac:dyDescent="0.2">
      <c r="A30" s="32">
        <v>29</v>
      </c>
      <c r="B30" s="33">
        <v>76</v>
      </c>
      <c r="C30" s="33">
        <v>5978</v>
      </c>
      <c r="D30" s="33">
        <v>1060034.96493932</v>
      </c>
      <c r="E30" s="33">
        <v>1003980.52394188</v>
      </c>
      <c r="F30" s="33">
        <v>56054.4409974359</v>
      </c>
      <c r="G30" s="33">
        <v>1003980.52394188</v>
      </c>
      <c r="H30" s="33">
        <v>5.2879803828588701E-2</v>
      </c>
    </row>
    <row r="31" spans="1:8" ht="14.25" x14ac:dyDescent="0.2">
      <c r="A31" s="32">
        <v>30</v>
      </c>
      <c r="B31" s="33">
        <v>99</v>
      </c>
      <c r="C31" s="32">
        <v>79</v>
      </c>
      <c r="D31" s="32">
        <v>21161.250661825899</v>
      </c>
      <c r="E31" s="32">
        <v>18287.898192269899</v>
      </c>
      <c r="F31" s="32">
        <v>2873.35246955601</v>
      </c>
      <c r="G31" s="32">
        <v>18287.898192269899</v>
      </c>
      <c r="H31" s="32">
        <v>0.13578367911587699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2014-06-01T01:53:08Z</dcterms:modified>
</cp:coreProperties>
</file>