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<sst xmlns="http://schemas.openxmlformats.org/spreadsheetml/2006/main" count="114" uniqueCount="71">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</sst>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14797143.4409</v>
      </c>
      <c r="F3" s="25">
        <f>RA!I7</f>
        <v>1360461.2515</v>
      </c>
      <c r="G3" s="16">
        <f>E3-F3</f>
        <v>13436682.1894</v>
      </c>
      <c r="H3" s="27">
        <f>RA!J7</f>
        <v>9.1940803097145203</v>
      </c>
      <c r="I3" s="20">
        <f>SUM(I4:I39)</f>
        <v>14797146.870067045</v>
      </c>
      <c r="J3" s="21">
        <f>SUM(J4:J39)</f>
        <v>13436681.886409348</v>
      </c>
      <c r="K3" s="22">
        <f>E3-I3</f>
        <v>-3.4291670452803373</v>
      </c>
      <c r="L3" s="22">
        <f>G3-J3</f>
        <v>0.30299065262079239</v>
      </c>
    </row>
    <row r="4" spans="1:12" x14ac:dyDescent="0.15">
      <c r="A4" s="38">
        <f>RA!A8</f>
        <v>41774</v>
      </c>
      <c r="B4" s="12">
        <v>12</v>
      </c>
      <c r="C4" s="35" t="s">
        <v>6</v>
      </c>
      <c r="D4" s="35"/>
      <c r="E4" s="15">
        <f>VLOOKUP(C4,RA!B8:D39,3,0)</f>
        <v>521410.1</v>
      </c>
      <c r="F4" s="25">
        <f>VLOOKUP(C4,RA!B8:I43,8,0)</f>
        <v>106156.6848</v>
      </c>
      <c r="G4" s="16">
        <f t="shared" ref="G4:G39" si="0">E4-F4</f>
        <v>415253.41519999999</v>
      </c>
      <c r="H4" s="27">
        <f>RA!J8</f>
        <v>20.359537492656901</v>
      </c>
      <c r="I4" s="20">
        <f>VLOOKUP(B4,RMS!B:D,3,FALSE)</f>
        <v>521410.52046581201</v>
      </c>
      <c r="J4" s="21">
        <f>VLOOKUP(B4,RMS!B:E,4,FALSE)</f>
        <v>415253.41855042701</v>
      </c>
      <c r="K4" s="22">
        <f t="shared" ref="K4:K39" si="1">E4-I4</f>
        <v>-0.42046581202885136</v>
      </c>
      <c r="L4" s="22">
        <f t="shared" ref="L4:L39" si="2">G4-J4</f>
        <v>-3.3504270249977708E-3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71713.746400000004</v>
      </c>
      <c r="F5" s="25">
        <f>VLOOKUP(C5,RA!B9:I44,8,0)</f>
        <v>16091.341</v>
      </c>
      <c r="G5" s="16">
        <f t="shared" si="0"/>
        <v>55622.405400000003</v>
      </c>
      <c r="H5" s="27">
        <f>RA!J9</f>
        <v>22.4382936435183</v>
      </c>
      <c r="I5" s="20">
        <f>VLOOKUP(B5,RMS!B:D,3,FALSE)</f>
        <v>71713.760660071101</v>
      </c>
      <c r="J5" s="21">
        <f>VLOOKUP(B5,RMS!B:E,4,FALSE)</f>
        <v>55622.406254428599</v>
      </c>
      <c r="K5" s="22">
        <f t="shared" si="1"/>
        <v>-1.4260071096941829E-2</v>
      </c>
      <c r="L5" s="22">
        <f t="shared" si="2"/>
        <v>-8.5442859563045204E-4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101357.24830000001</v>
      </c>
      <c r="F6" s="25">
        <f>VLOOKUP(C6,RA!B10:I45,8,0)</f>
        <v>26414.452099999999</v>
      </c>
      <c r="G6" s="16">
        <f t="shared" si="0"/>
        <v>74942.796200000012</v>
      </c>
      <c r="H6" s="27">
        <f>RA!J10</f>
        <v>26.060743107210001</v>
      </c>
      <c r="I6" s="20">
        <f>VLOOKUP(B6,RMS!B:D,3,FALSE)</f>
        <v>101359.13534102601</v>
      </c>
      <c r="J6" s="21">
        <f>VLOOKUP(B6,RMS!B:E,4,FALSE)</f>
        <v>74942.796188034205</v>
      </c>
      <c r="K6" s="22">
        <f t="shared" si="1"/>
        <v>-1.8870410259987693</v>
      </c>
      <c r="L6" s="22">
        <f t="shared" si="2"/>
        <v>1.1965807061642408E-5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54566.627699999997</v>
      </c>
      <c r="F7" s="25">
        <f>VLOOKUP(C7,RA!B11:I46,8,0)</f>
        <v>9838.1812000000009</v>
      </c>
      <c r="G7" s="16">
        <f t="shared" si="0"/>
        <v>44728.446499999998</v>
      </c>
      <c r="H7" s="27">
        <f>RA!J11</f>
        <v>18.029666876408399</v>
      </c>
      <c r="I7" s="20">
        <f>VLOOKUP(B7,RMS!B:D,3,FALSE)</f>
        <v>54566.646755555601</v>
      </c>
      <c r="J7" s="21">
        <f>VLOOKUP(B7,RMS!B:E,4,FALSE)</f>
        <v>44728.446482906002</v>
      </c>
      <c r="K7" s="22">
        <f t="shared" si="1"/>
        <v>-1.9055555603699759E-2</v>
      </c>
      <c r="L7" s="22">
        <f t="shared" si="2"/>
        <v>1.7093996575567871E-5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126349.48480000001</v>
      </c>
      <c r="F8" s="25">
        <f>VLOOKUP(C8,RA!B12:I47,8,0)</f>
        <v>11306.2441</v>
      </c>
      <c r="G8" s="16">
        <f t="shared" si="0"/>
        <v>115043.24070000001</v>
      </c>
      <c r="H8" s="27">
        <f>RA!J12</f>
        <v>8.9483895544938505</v>
      </c>
      <c r="I8" s="20">
        <f>VLOOKUP(B8,RMS!B:D,3,FALSE)</f>
        <v>126349.487705983</v>
      </c>
      <c r="J8" s="21">
        <f>VLOOKUP(B8,RMS!B:E,4,FALSE)</f>
        <v>115043.240705983</v>
      </c>
      <c r="K8" s="22">
        <f t="shared" si="1"/>
        <v>-2.9059829976176843E-3</v>
      </c>
      <c r="L8" s="22">
        <f t="shared" si="2"/>
        <v>-5.9829908423125744E-6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231367.90179999999</v>
      </c>
      <c r="F9" s="25">
        <f>VLOOKUP(C9,RA!B13:I48,8,0)</f>
        <v>49333.169900000001</v>
      </c>
      <c r="G9" s="16">
        <f t="shared" si="0"/>
        <v>182034.73189999998</v>
      </c>
      <c r="H9" s="27">
        <f>RA!J13</f>
        <v>21.322391531494599</v>
      </c>
      <c r="I9" s="20">
        <f>VLOOKUP(B9,RMS!B:D,3,FALSE)</f>
        <v>231368.027487179</v>
      </c>
      <c r="J9" s="21">
        <f>VLOOKUP(B9,RMS!B:E,4,FALSE)</f>
        <v>182034.73127094001</v>
      </c>
      <c r="K9" s="22">
        <f t="shared" si="1"/>
        <v>-0.1256871790101286</v>
      </c>
      <c r="L9" s="22">
        <f t="shared" si="2"/>
        <v>6.2905997037887573E-4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115964.5493</v>
      </c>
      <c r="F10" s="25">
        <f>VLOOKUP(C10,RA!B14:I49,8,0)</f>
        <v>20876.4653</v>
      </c>
      <c r="G10" s="16">
        <f t="shared" si="0"/>
        <v>95088.084000000003</v>
      </c>
      <c r="H10" s="27">
        <f>RA!J14</f>
        <v>18.0024545656558</v>
      </c>
      <c r="I10" s="20">
        <f>VLOOKUP(B10,RMS!B:D,3,FALSE)</f>
        <v>115964.548623932</v>
      </c>
      <c r="J10" s="21">
        <f>VLOOKUP(B10,RMS!B:E,4,FALSE)</f>
        <v>95088.082363247901</v>
      </c>
      <c r="K10" s="22">
        <f t="shared" si="1"/>
        <v>6.7606799711938947E-4</v>
      </c>
      <c r="L10" s="22">
        <f t="shared" si="2"/>
        <v>1.6367521020583808E-3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99328.020499999999</v>
      </c>
      <c r="F11" s="25">
        <f>VLOOKUP(C11,RA!B15:I50,8,0)</f>
        <v>18694.025600000001</v>
      </c>
      <c r="G11" s="16">
        <f t="shared" si="0"/>
        <v>80633.994899999991</v>
      </c>
      <c r="H11" s="27">
        <f>RA!J15</f>
        <v>18.820495471366002</v>
      </c>
      <c r="I11" s="20">
        <f>VLOOKUP(B11,RMS!B:D,3,FALSE)</f>
        <v>99328.094640170893</v>
      </c>
      <c r="J11" s="21">
        <f>VLOOKUP(B11,RMS!B:E,4,FALSE)</f>
        <v>80633.994438461494</v>
      </c>
      <c r="K11" s="22">
        <f t="shared" si="1"/>
        <v>-7.4140170894679613E-2</v>
      </c>
      <c r="L11" s="22">
        <f t="shared" si="2"/>
        <v>4.6153849689289927E-4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727058.64520000003</v>
      </c>
      <c r="F12" s="25">
        <f>VLOOKUP(C12,RA!B16:I51,8,0)</f>
        <v>20601.624599999999</v>
      </c>
      <c r="G12" s="16">
        <f t="shared" si="0"/>
        <v>706457.02060000005</v>
      </c>
      <c r="H12" s="27">
        <f>RA!J16</f>
        <v>2.8335574765544398</v>
      </c>
      <c r="I12" s="20">
        <f>VLOOKUP(B12,RMS!B:D,3,FALSE)</f>
        <v>727058.55619999999</v>
      </c>
      <c r="J12" s="21">
        <f>VLOOKUP(B12,RMS!B:E,4,FALSE)</f>
        <v>706457.02060000005</v>
      </c>
      <c r="K12" s="22">
        <f t="shared" si="1"/>
        <v>8.900000003632158E-2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430487.05599999998</v>
      </c>
      <c r="F13" s="25">
        <f>VLOOKUP(C13,RA!B17:I52,8,0)</f>
        <v>38508.812299999998</v>
      </c>
      <c r="G13" s="16">
        <f t="shared" si="0"/>
        <v>391978.24369999999</v>
      </c>
      <c r="H13" s="27">
        <f>RA!J17</f>
        <v>8.9454053875199406</v>
      </c>
      <c r="I13" s="20">
        <f>VLOOKUP(B13,RMS!B:D,3,FALSE)</f>
        <v>430487.12107265001</v>
      </c>
      <c r="J13" s="21">
        <f>VLOOKUP(B13,RMS!B:E,4,FALSE)</f>
        <v>391978.24367008498</v>
      </c>
      <c r="K13" s="22">
        <f t="shared" si="1"/>
        <v>-6.5072650031652302E-2</v>
      </c>
      <c r="L13" s="22">
        <f t="shared" si="2"/>
        <v>2.9915012419223785E-5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1500750.6196000001</v>
      </c>
      <c r="F14" s="25">
        <f>VLOOKUP(C14,RA!B18:I53,8,0)</f>
        <v>197386.74849999999</v>
      </c>
      <c r="G14" s="16">
        <f t="shared" si="0"/>
        <v>1303363.8711000001</v>
      </c>
      <c r="H14" s="27">
        <f>RA!J18</f>
        <v>13.152534866359799</v>
      </c>
      <c r="I14" s="20">
        <f>VLOOKUP(B14,RMS!B:D,3,FALSE)</f>
        <v>1500750.9395675201</v>
      </c>
      <c r="J14" s="21">
        <f>VLOOKUP(B14,RMS!B:E,4,FALSE)</f>
        <v>1303363.87182735</v>
      </c>
      <c r="K14" s="22">
        <f t="shared" si="1"/>
        <v>-0.31996751995757222</v>
      </c>
      <c r="L14" s="22">
        <f t="shared" si="2"/>
        <v>-7.273498922586441E-4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500729.11420000001</v>
      </c>
      <c r="F15" s="25">
        <f>VLOOKUP(C15,RA!B19:I54,8,0)</f>
        <v>51342.856800000001</v>
      </c>
      <c r="G15" s="16">
        <f t="shared" si="0"/>
        <v>449386.2574</v>
      </c>
      <c r="H15" s="27">
        <f>RA!J19</f>
        <v>10.253619241219701</v>
      </c>
      <c r="I15" s="20">
        <f>VLOOKUP(B15,RMS!B:D,3,FALSE)</f>
        <v>500729.20361965802</v>
      </c>
      <c r="J15" s="21">
        <f>VLOOKUP(B15,RMS!B:E,4,FALSE)</f>
        <v>449386.25706666702</v>
      </c>
      <c r="K15" s="22">
        <f t="shared" si="1"/>
        <v>-8.9419658004771918E-2</v>
      </c>
      <c r="L15" s="22">
        <f t="shared" si="2"/>
        <v>3.3333298051729798E-4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819066.93079999997</v>
      </c>
      <c r="F16" s="25">
        <f>VLOOKUP(C16,RA!B20:I55,8,0)</f>
        <v>61712.353300000002</v>
      </c>
      <c r="G16" s="16">
        <f t="shared" si="0"/>
        <v>757354.57750000001</v>
      </c>
      <c r="H16" s="27">
        <f>RA!J20</f>
        <v>7.5344701366131597</v>
      </c>
      <c r="I16" s="20">
        <f>VLOOKUP(B16,RMS!B:D,3,FALSE)</f>
        <v>819066.96779999998</v>
      </c>
      <c r="J16" s="21">
        <f>VLOOKUP(B16,RMS!B:E,4,FALSE)</f>
        <v>757354.57750000001</v>
      </c>
      <c r="K16" s="22">
        <f t="shared" si="1"/>
        <v>-3.7000000011175871E-2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314243.00030000001</v>
      </c>
      <c r="F17" s="25">
        <f>VLOOKUP(C17,RA!B21:I56,8,0)</f>
        <v>30177.409</v>
      </c>
      <c r="G17" s="16">
        <f t="shared" si="0"/>
        <v>284065.59130000003</v>
      </c>
      <c r="H17" s="27">
        <f>RA!J21</f>
        <v>9.6032080177411707</v>
      </c>
      <c r="I17" s="20">
        <f>VLOOKUP(B17,RMS!B:D,3,FALSE)</f>
        <v>314242.92217736901</v>
      </c>
      <c r="J17" s="21">
        <f>VLOOKUP(B17,RMS!B:E,4,FALSE)</f>
        <v>284065.59128302702</v>
      </c>
      <c r="K17" s="22">
        <f t="shared" si="1"/>
        <v>7.8122631006408483E-2</v>
      </c>
      <c r="L17" s="22">
        <f t="shared" si="2"/>
        <v>1.6973004676401615E-5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1063735.9191999999</v>
      </c>
      <c r="F18" s="25">
        <f>VLOOKUP(C18,RA!B22:I57,8,0)</f>
        <v>127147.2956</v>
      </c>
      <c r="G18" s="16">
        <f t="shared" si="0"/>
        <v>936588.62359999993</v>
      </c>
      <c r="H18" s="27">
        <f>RA!J22</f>
        <v>11.952900461951399</v>
      </c>
      <c r="I18" s="20">
        <f>VLOOKUP(B18,RMS!B:D,3,FALSE)</f>
        <v>1063735.94763333</v>
      </c>
      <c r="J18" s="21">
        <f>VLOOKUP(B18,RMS!B:E,4,FALSE)</f>
        <v>936588.62239999999</v>
      </c>
      <c r="K18" s="22">
        <f t="shared" si="1"/>
        <v>-2.8433330124244094E-2</v>
      </c>
      <c r="L18" s="22">
        <f t="shared" si="2"/>
        <v>1.1999999405816197E-3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2313635.1830000002</v>
      </c>
      <c r="F19" s="25">
        <f>VLOOKUP(C19,RA!B23:I58,8,0)</f>
        <v>83890.151599999997</v>
      </c>
      <c r="G19" s="16">
        <f t="shared" si="0"/>
        <v>2229745.0314000002</v>
      </c>
      <c r="H19" s="27">
        <f>RA!J23</f>
        <v>3.6259023123612302</v>
      </c>
      <c r="I19" s="20">
        <f>VLOOKUP(B19,RMS!B:D,3,FALSE)</f>
        <v>2313635.89240256</v>
      </c>
      <c r="J19" s="21">
        <f>VLOOKUP(B19,RMS!B:E,4,FALSE)</f>
        <v>2229745.0632846202</v>
      </c>
      <c r="K19" s="22">
        <f t="shared" si="1"/>
        <v>-0.70940255979076028</v>
      </c>
      <c r="L19" s="22">
        <f t="shared" si="2"/>
        <v>-3.188461996614933E-2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224518.83790000001</v>
      </c>
      <c r="F20" s="25">
        <f>VLOOKUP(C20,RA!B24:I59,8,0)</f>
        <v>24062.184700000002</v>
      </c>
      <c r="G20" s="16">
        <f t="shared" si="0"/>
        <v>200456.6532</v>
      </c>
      <c r="H20" s="27">
        <f>RA!J24</f>
        <v>10.7172230736012</v>
      </c>
      <c r="I20" s="20">
        <f>VLOOKUP(B20,RMS!B:D,3,FALSE)</f>
        <v>224518.83706338401</v>
      </c>
      <c r="J20" s="21">
        <f>VLOOKUP(B20,RMS!B:E,4,FALSE)</f>
        <v>200456.65796814</v>
      </c>
      <c r="K20" s="22">
        <f t="shared" si="1"/>
        <v>8.3661600365303457E-4</v>
      </c>
      <c r="L20" s="22">
        <f t="shared" si="2"/>
        <v>-4.7681400028523058E-3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218187.22880000001</v>
      </c>
      <c r="F21" s="25">
        <f>VLOOKUP(C21,RA!B25:I60,8,0)</f>
        <v>8474.7448000000004</v>
      </c>
      <c r="G21" s="16">
        <f t="shared" si="0"/>
        <v>209712.484</v>
      </c>
      <c r="H21" s="27">
        <f>RA!J25</f>
        <v>3.8841617113017799</v>
      </c>
      <c r="I21" s="20">
        <f>VLOOKUP(B21,RMS!B:D,3,FALSE)</f>
        <v>218187.23087672601</v>
      </c>
      <c r="J21" s="21">
        <f>VLOOKUP(B21,RMS!B:E,4,FALSE)</f>
        <v>209712.49638040399</v>
      </c>
      <c r="K21" s="22">
        <f t="shared" si="1"/>
        <v>-2.0767259993590415E-3</v>
      </c>
      <c r="L21" s="22">
        <f t="shared" si="2"/>
        <v>-1.2380403990391642E-2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555597.93949999998</v>
      </c>
      <c r="F22" s="25">
        <f>VLOOKUP(C22,RA!B26:I61,8,0)</f>
        <v>107541.35279999999</v>
      </c>
      <c r="G22" s="16">
        <f t="shared" si="0"/>
        <v>448056.58669999999</v>
      </c>
      <c r="H22" s="27">
        <f>RA!J26</f>
        <v>19.355966815999999</v>
      </c>
      <c r="I22" s="20">
        <f>VLOOKUP(B22,RMS!B:D,3,FALSE)</f>
        <v>555597.94205898896</v>
      </c>
      <c r="J22" s="21">
        <f>VLOOKUP(B22,RMS!B:E,4,FALSE)</f>
        <v>448056.56863338401</v>
      </c>
      <c r="K22" s="22">
        <f t="shared" si="1"/>
        <v>-2.5589889846742153E-3</v>
      </c>
      <c r="L22" s="22">
        <f t="shared" si="2"/>
        <v>1.8066615972202271E-2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248687.9204</v>
      </c>
      <c r="F23" s="25">
        <f>VLOOKUP(C23,RA!B27:I62,8,0)</f>
        <v>80988.090899999996</v>
      </c>
      <c r="G23" s="16">
        <f t="shared" si="0"/>
        <v>167699.82949999999</v>
      </c>
      <c r="H23" s="27">
        <f>RA!J27</f>
        <v>32.566153904755602</v>
      </c>
      <c r="I23" s="20">
        <f>VLOOKUP(B23,RMS!B:D,3,FALSE)</f>
        <v>248687.879634301</v>
      </c>
      <c r="J23" s="21">
        <f>VLOOKUP(B23,RMS!B:E,4,FALSE)</f>
        <v>167699.82191762899</v>
      </c>
      <c r="K23" s="22">
        <f t="shared" si="1"/>
        <v>4.0765698999166489E-2</v>
      </c>
      <c r="L23" s="22">
        <f t="shared" si="2"/>
        <v>7.582371006719768E-3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840327.20360000001</v>
      </c>
      <c r="F24" s="25">
        <f>VLOOKUP(C24,RA!B28:I63,8,0)</f>
        <v>10440.026599999999</v>
      </c>
      <c r="G24" s="16">
        <f t="shared" si="0"/>
        <v>829887.17700000003</v>
      </c>
      <c r="H24" s="27">
        <f>RA!J28</f>
        <v>1.2423763690232199</v>
      </c>
      <c r="I24" s="20">
        <f>VLOOKUP(B24,RMS!B:D,3,FALSE)</f>
        <v>840327.20342920395</v>
      </c>
      <c r="J24" s="21">
        <f>VLOOKUP(B24,RMS!B:E,4,FALSE)</f>
        <v>829887.17930973496</v>
      </c>
      <c r="K24" s="22">
        <f t="shared" si="1"/>
        <v>1.7079606186598539E-4</v>
      </c>
      <c r="L24" s="22">
        <f t="shared" si="2"/>
        <v>-2.309734933078289E-3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748805.48499999999</v>
      </c>
      <c r="F25" s="25">
        <f>VLOOKUP(C25,RA!B29:I64,8,0)</f>
        <v>73024.341899999999</v>
      </c>
      <c r="G25" s="16">
        <f t="shared" si="0"/>
        <v>675781.14309999999</v>
      </c>
      <c r="H25" s="27">
        <f>RA!J29</f>
        <v>9.7521109771251204</v>
      </c>
      <c r="I25" s="20">
        <f>VLOOKUP(B25,RMS!B:D,3,FALSE)</f>
        <v>748805.48527610605</v>
      </c>
      <c r="J25" s="21">
        <f>VLOOKUP(B25,RMS!B:E,4,FALSE)</f>
        <v>675781.08746570698</v>
      </c>
      <c r="K25" s="22">
        <f t="shared" si="1"/>
        <v>-2.7610606048256159E-4</v>
      </c>
      <c r="L25" s="22">
        <f t="shared" si="2"/>
        <v>5.563429300673306E-2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1212601.0608000001</v>
      </c>
      <c r="F26" s="25">
        <f>VLOOKUP(C26,RA!B30:I65,8,0)</f>
        <v>86667.710200000001</v>
      </c>
      <c r="G26" s="16">
        <f t="shared" si="0"/>
        <v>1125933.3506</v>
      </c>
      <c r="H26" s="27">
        <f>RA!J30</f>
        <v>7.14725667012216</v>
      </c>
      <c r="I26" s="20">
        <f>VLOOKUP(B26,RMS!B:D,3,FALSE)</f>
        <v>1212601.05343982</v>
      </c>
      <c r="J26" s="21">
        <f>VLOOKUP(B26,RMS!B:E,4,FALSE)</f>
        <v>1125933.35068939</v>
      </c>
      <c r="K26" s="22">
        <f t="shared" si="1"/>
        <v>7.3601801414042711E-3</v>
      </c>
      <c r="L26" s="22">
        <f t="shared" si="2"/>
        <v>-8.9389970526099205E-5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974547.95730000001</v>
      </c>
      <c r="F27" s="25">
        <f>VLOOKUP(C27,RA!B31:I66,8,0)</f>
        <v>9747.2867999999999</v>
      </c>
      <c r="G27" s="16">
        <f t="shared" si="0"/>
        <v>964800.67050000001</v>
      </c>
      <c r="H27" s="27">
        <f>RA!J31</f>
        <v>1.0001854425927901</v>
      </c>
      <c r="I27" s="20">
        <f>VLOOKUP(B27,RMS!B:D,3,FALSE)</f>
        <v>974547.87253008795</v>
      </c>
      <c r="J27" s="21">
        <f>VLOOKUP(B27,RMS!B:E,4,FALSE)</f>
        <v>964800.41460708005</v>
      </c>
      <c r="K27" s="22">
        <f t="shared" si="1"/>
        <v>8.476991206407547E-2</v>
      </c>
      <c r="L27" s="22">
        <f t="shared" si="2"/>
        <v>0.25589291995856911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141167.71919999999</v>
      </c>
      <c r="F28" s="25">
        <f>VLOOKUP(C28,RA!B32:I67,8,0)</f>
        <v>44077.2719</v>
      </c>
      <c r="G28" s="16">
        <f t="shared" si="0"/>
        <v>97090.4473</v>
      </c>
      <c r="H28" s="27">
        <f>RA!J32</f>
        <v>31.2233364325688</v>
      </c>
      <c r="I28" s="20">
        <f>VLOOKUP(B28,RMS!B:D,3,FALSE)</f>
        <v>141167.65990486299</v>
      </c>
      <c r="J28" s="21">
        <f>VLOOKUP(B28,RMS!B:E,4,FALSE)</f>
        <v>97090.434214214896</v>
      </c>
      <c r="K28" s="22">
        <f t="shared" si="1"/>
        <v>5.9295137005392462E-2</v>
      </c>
      <c r="L28" s="22">
        <f t="shared" si="2"/>
        <v>1.3085785103612579E-2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141571.08290000001</v>
      </c>
      <c r="F31" s="25">
        <f>VLOOKUP(C31,RA!B35:I70,8,0)</f>
        <v>7988.0924000000005</v>
      </c>
      <c r="G31" s="16">
        <f t="shared" si="0"/>
        <v>133582.99050000001</v>
      </c>
      <c r="H31" s="27">
        <f>RA!J35</f>
        <v>5.6424604773578402</v>
      </c>
      <c r="I31" s="20">
        <f>VLOOKUP(B31,RMS!B:D,3,FALSE)</f>
        <v>141571.07999999999</v>
      </c>
      <c r="J31" s="21">
        <f>VLOOKUP(B31,RMS!B:E,4,FALSE)</f>
        <v>133582.9828</v>
      </c>
      <c r="K31" s="22">
        <f t="shared" si="1"/>
        <v>2.900000021327287E-3</v>
      </c>
      <c r="L31" s="22">
        <f t="shared" si="2"/>
        <v>7.7000000164844096E-3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145544.4443</v>
      </c>
      <c r="F35" s="25">
        <f>VLOOKUP(C35,RA!B8:I74,8,0)</f>
        <v>6611.1804000000002</v>
      </c>
      <c r="G35" s="16">
        <f t="shared" si="0"/>
        <v>138933.26389999999</v>
      </c>
      <c r="H35" s="27">
        <f>RA!J39</f>
        <v>4.5423790868807501</v>
      </c>
      <c r="I35" s="20">
        <f>VLOOKUP(B35,RMS!B:D,3,FALSE)</f>
        <v>145544.444444444</v>
      </c>
      <c r="J35" s="21">
        <f>VLOOKUP(B35,RMS!B:E,4,FALSE)</f>
        <v>138933.264957265</v>
      </c>
      <c r="K35" s="22">
        <f t="shared" si="1"/>
        <v>-1.4444399857893586E-4</v>
      </c>
      <c r="L35" s="22">
        <f t="shared" si="2"/>
        <v>-1.0572650062385947E-3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301418.1727</v>
      </c>
      <c r="F36" s="25">
        <f>VLOOKUP(C36,RA!B8:I75,8,0)</f>
        <v>23319.927299999999</v>
      </c>
      <c r="G36" s="16">
        <f t="shared" si="0"/>
        <v>278098.24540000001</v>
      </c>
      <c r="H36" s="27">
        <f>RA!J40</f>
        <v>7.7367356755925298</v>
      </c>
      <c r="I36" s="20">
        <f>VLOOKUP(B36,RMS!B:D,3,FALSE)</f>
        <v>301418.16782222199</v>
      </c>
      <c r="J36" s="21">
        <f>VLOOKUP(B36,RMS!B:E,4,FALSE)</f>
        <v>278098.24748461501</v>
      </c>
      <c r="K36" s="22">
        <f t="shared" si="1"/>
        <v>4.8777780029922724E-3</v>
      </c>
      <c r="L36" s="22">
        <f t="shared" si="2"/>
        <v>-2.0846150000579655E-3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52404.241399999999</v>
      </c>
      <c r="F39" s="25">
        <f>VLOOKUP(C39,RA!B8:I78,8,0)</f>
        <v>8041.2250999999997</v>
      </c>
      <c r="G39" s="16">
        <f t="shared" si="0"/>
        <v>44363.016300000003</v>
      </c>
      <c r="H39" s="27">
        <f>RA!J43</f>
        <v>15.3446073927902</v>
      </c>
      <c r="I39" s="20">
        <f>VLOOKUP(B39,RMS!B:D,3,FALSE)</f>
        <v>52404.241434082098</v>
      </c>
      <c r="J39" s="21">
        <f>VLOOKUP(B39,RMS!B:E,4,FALSE)</f>
        <v>44363.016095605497</v>
      </c>
      <c r="K39" s="22">
        <f t="shared" si="1"/>
        <v>-3.4082098864018917E-5</v>
      </c>
      <c r="L39" s="22">
        <f t="shared" si="2"/>
        <v>2.043945059995167E-4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14797143.4409</v>
      </c>
      <c r="E7" s="62">
        <v>15793853</v>
      </c>
      <c r="F7" s="63">
        <v>93.689256452494504</v>
      </c>
      <c r="G7" s="62">
        <v>10966179.841</v>
      </c>
      <c r="H7" s="63">
        <v>34.934349567904398</v>
      </c>
      <c r="I7" s="62">
        <v>1360461.2515</v>
      </c>
      <c r="J7" s="63">
        <v>9.1940803097145203</v>
      </c>
      <c r="K7" s="62">
        <v>1663953.9013</v>
      </c>
      <c r="L7" s="63">
        <v>15.1735054998721</v>
      </c>
      <c r="M7" s="63">
        <v>-0.18239246265349701</v>
      </c>
      <c r="N7" s="62">
        <v>266717829.92519999</v>
      </c>
      <c r="O7" s="62">
        <v>2895901126.8400998</v>
      </c>
      <c r="P7" s="62">
        <v>912038</v>
      </c>
      <c r="Q7" s="62">
        <v>725451</v>
      </c>
      <c r="R7" s="63">
        <v>25.720138231252001</v>
      </c>
      <c r="S7" s="62">
        <v>16.224261972527501</v>
      </c>
      <c r="T7" s="62">
        <v>16.2672734661611</v>
      </c>
      <c r="U7" s="64">
        <v>-0.26510601040855403</v>
      </c>
      <c r="V7" s="52"/>
      <c r="W7" s="52"/>
    </row>
    <row r="8" spans="1:23" ht="14.25" thickBot="1" x14ac:dyDescent="0.2">
      <c r="A8" s="49">
        <v>41774</v>
      </c>
      <c r="B8" s="39" t="s">
        <v>6</v>
      </c>
      <c r="C8" s="40"/>
      <c r="D8" s="65">
        <v>521410.1</v>
      </c>
      <c r="E8" s="65">
        <v>479506</v>
      </c>
      <c r="F8" s="66">
        <v>108.73901473599901</v>
      </c>
      <c r="G8" s="65">
        <v>353932.63799999998</v>
      </c>
      <c r="H8" s="66">
        <v>47.319021762553596</v>
      </c>
      <c r="I8" s="65">
        <v>106156.6848</v>
      </c>
      <c r="J8" s="66">
        <v>20.359537492656901</v>
      </c>
      <c r="K8" s="65">
        <v>83189.607099999994</v>
      </c>
      <c r="L8" s="66">
        <v>23.504361612448999</v>
      </c>
      <c r="M8" s="66">
        <v>0.276081093548043</v>
      </c>
      <c r="N8" s="65">
        <v>8572924.2533999998</v>
      </c>
      <c r="O8" s="65">
        <v>114184952.8398</v>
      </c>
      <c r="P8" s="65">
        <v>23742</v>
      </c>
      <c r="Q8" s="65">
        <v>18646</v>
      </c>
      <c r="R8" s="66">
        <v>27.330258500482699</v>
      </c>
      <c r="S8" s="65">
        <v>21.961507033948301</v>
      </c>
      <c r="T8" s="65">
        <v>22.810645291215302</v>
      </c>
      <c r="U8" s="67">
        <v>-3.8664844628120898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71713.746400000004</v>
      </c>
      <c r="E9" s="65">
        <v>72584</v>
      </c>
      <c r="F9" s="66">
        <v>98.801039347514603</v>
      </c>
      <c r="G9" s="65">
        <v>53120.923199999997</v>
      </c>
      <c r="H9" s="66">
        <v>35.000941399301603</v>
      </c>
      <c r="I9" s="65">
        <v>16091.341</v>
      </c>
      <c r="J9" s="66">
        <v>22.4382936435183</v>
      </c>
      <c r="K9" s="65">
        <v>12150.435600000001</v>
      </c>
      <c r="L9" s="66">
        <v>22.873163469417999</v>
      </c>
      <c r="M9" s="66">
        <v>0.32434272562211702</v>
      </c>
      <c r="N9" s="65">
        <v>1466121.2884</v>
      </c>
      <c r="O9" s="65">
        <v>19184642.637400001</v>
      </c>
      <c r="P9" s="65">
        <v>4238</v>
      </c>
      <c r="Q9" s="65">
        <v>3221</v>
      </c>
      <c r="R9" s="66">
        <v>31.574045327537998</v>
      </c>
      <c r="S9" s="65">
        <v>16.921601321377999</v>
      </c>
      <c r="T9" s="65">
        <v>17.948025333747299</v>
      </c>
      <c r="U9" s="67">
        <v>-6.0657617023072898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101357.24830000001</v>
      </c>
      <c r="E10" s="65">
        <v>105178</v>
      </c>
      <c r="F10" s="66">
        <v>96.367347068778599</v>
      </c>
      <c r="G10" s="65">
        <v>76679.902499999997</v>
      </c>
      <c r="H10" s="66">
        <v>32.182286355932703</v>
      </c>
      <c r="I10" s="65">
        <v>26414.452099999999</v>
      </c>
      <c r="J10" s="66">
        <v>26.060743107210001</v>
      </c>
      <c r="K10" s="65">
        <v>20642.8217</v>
      </c>
      <c r="L10" s="66">
        <v>26.920771971508401</v>
      </c>
      <c r="M10" s="66">
        <v>0.27959503230122901</v>
      </c>
      <c r="N10" s="65">
        <v>2294572.8939999999</v>
      </c>
      <c r="O10" s="65">
        <v>27323031.421500001</v>
      </c>
      <c r="P10" s="65">
        <v>80315</v>
      </c>
      <c r="Q10" s="65">
        <v>66749</v>
      </c>
      <c r="R10" s="66">
        <v>20.323899983520398</v>
      </c>
      <c r="S10" s="65">
        <v>1.26199649256054</v>
      </c>
      <c r="T10" s="65">
        <v>1.1411075326971201</v>
      </c>
      <c r="U10" s="67">
        <v>9.5791835061399109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54566.627699999997</v>
      </c>
      <c r="E11" s="65">
        <v>59381</v>
      </c>
      <c r="F11" s="66">
        <v>91.892402788770795</v>
      </c>
      <c r="G11" s="65">
        <v>42834.223899999997</v>
      </c>
      <c r="H11" s="66">
        <v>27.390256509351701</v>
      </c>
      <c r="I11" s="65">
        <v>9838.1812000000009</v>
      </c>
      <c r="J11" s="66">
        <v>18.029666876408399</v>
      </c>
      <c r="K11" s="65">
        <v>9500.4523000000008</v>
      </c>
      <c r="L11" s="66">
        <v>22.179583134690599</v>
      </c>
      <c r="M11" s="66">
        <v>3.5548718033139998E-2</v>
      </c>
      <c r="N11" s="65">
        <v>877729.7781</v>
      </c>
      <c r="O11" s="65">
        <v>11673503.464400001</v>
      </c>
      <c r="P11" s="65">
        <v>2834</v>
      </c>
      <c r="Q11" s="65">
        <v>2433</v>
      </c>
      <c r="R11" s="66">
        <v>16.4817098232635</v>
      </c>
      <c r="S11" s="65">
        <v>19.2542793577982</v>
      </c>
      <c r="T11" s="65">
        <v>21.040621126181701</v>
      </c>
      <c r="U11" s="67">
        <v>-9.2776350399217407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126349.48480000001</v>
      </c>
      <c r="E12" s="65">
        <v>171955</v>
      </c>
      <c r="F12" s="66">
        <v>73.478226745369398</v>
      </c>
      <c r="G12" s="65">
        <v>164746.0638</v>
      </c>
      <c r="H12" s="66">
        <v>-23.306522847558298</v>
      </c>
      <c r="I12" s="65">
        <v>11306.2441</v>
      </c>
      <c r="J12" s="66">
        <v>8.9483895544938505</v>
      </c>
      <c r="K12" s="65">
        <v>22681.095799999999</v>
      </c>
      <c r="L12" s="66">
        <v>13.7673066517295</v>
      </c>
      <c r="M12" s="66">
        <v>-0.50151244015291396</v>
      </c>
      <c r="N12" s="65">
        <v>3415788.844</v>
      </c>
      <c r="O12" s="65">
        <v>34213710.950499997</v>
      </c>
      <c r="P12" s="65">
        <v>1405</v>
      </c>
      <c r="Q12" s="65">
        <v>1094</v>
      </c>
      <c r="R12" s="66">
        <v>28.427787934186501</v>
      </c>
      <c r="S12" s="65">
        <v>89.928458932384302</v>
      </c>
      <c r="T12" s="65">
        <v>106.24747321755</v>
      </c>
      <c r="U12" s="67">
        <v>-18.146662890593898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231367.90179999999</v>
      </c>
      <c r="E13" s="65">
        <v>254018</v>
      </c>
      <c r="F13" s="66">
        <v>91.083270398160806</v>
      </c>
      <c r="G13" s="65">
        <v>210510.13570000001</v>
      </c>
      <c r="H13" s="66">
        <v>9.9082003964524397</v>
      </c>
      <c r="I13" s="65">
        <v>49333.169900000001</v>
      </c>
      <c r="J13" s="66">
        <v>21.322391531494599</v>
      </c>
      <c r="K13" s="65">
        <v>56327.055999999997</v>
      </c>
      <c r="L13" s="66">
        <v>26.757408051967701</v>
      </c>
      <c r="M13" s="66">
        <v>-0.124165660282334</v>
      </c>
      <c r="N13" s="65">
        <v>4352158.3481000001</v>
      </c>
      <c r="O13" s="65">
        <v>55906213.527500004</v>
      </c>
      <c r="P13" s="65">
        <v>10191</v>
      </c>
      <c r="Q13" s="65">
        <v>8358</v>
      </c>
      <c r="R13" s="66">
        <v>21.931083991385499</v>
      </c>
      <c r="S13" s="65">
        <v>22.703159827298599</v>
      </c>
      <c r="T13" s="65">
        <v>23.4373988155061</v>
      </c>
      <c r="U13" s="67">
        <v>-3.2340828051813499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115964.5493</v>
      </c>
      <c r="E14" s="65">
        <v>113270</v>
      </c>
      <c r="F14" s="66">
        <v>102.37887287013299</v>
      </c>
      <c r="G14" s="65">
        <v>132968.7776</v>
      </c>
      <c r="H14" s="66">
        <v>-12.788136137607101</v>
      </c>
      <c r="I14" s="65">
        <v>20876.4653</v>
      </c>
      <c r="J14" s="66">
        <v>18.0024545656558</v>
      </c>
      <c r="K14" s="65">
        <v>29235.287499999999</v>
      </c>
      <c r="L14" s="66">
        <v>21.986580630188499</v>
      </c>
      <c r="M14" s="66">
        <v>-0.28591551220421602</v>
      </c>
      <c r="N14" s="65">
        <v>2339767.1011000001</v>
      </c>
      <c r="O14" s="65">
        <v>24872086.1195</v>
      </c>
      <c r="P14" s="65">
        <v>2134</v>
      </c>
      <c r="Q14" s="65">
        <v>2496</v>
      </c>
      <c r="R14" s="66">
        <v>-14.503205128205099</v>
      </c>
      <c r="S14" s="65">
        <v>54.341400796626097</v>
      </c>
      <c r="T14" s="65">
        <v>47.5480467548077</v>
      </c>
      <c r="U14" s="67">
        <v>12.5012494014327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99328.020499999999</v>
      </c>
      <c r="E15" s="65">
        <v>89187</v>
      </c>
      <c r="F15" s="66">
        <v>111.3705142005</v>
      </c>
      <c r="G15" s="65">
        <v>85280.463499999998</v>
      </c>
      <c r="H15" s="66">
        <v>16.472186504943199</v>
      </c>
      <c r="I15" s="65">
        <v>18694.025600000001</v>
      </c>
      <c r="J15" s="66">
        <v>18.820495471366002</v>
      </c>
      <c r="K15" s="65">
        <v>21741.3495</v>
      </c>
      <c r="L15" s="66">
        <v>25.493939183386399</v>
      </c>
      <c r="M15" s="66">
        <v>-0.140162592023094</v>
      </c>
      <c r="N15" s="65">
        <v>2086345.4717999999</v>
      </c>
      <c r="O15" s="65">
        <v>19389830.530200001</v>
      </c>
      <c r="P15" s="65">
        <v>4046</v>
      </c>
      <c r="Q15" s="65">
        <v>3417</v>
      </c>
      <c r="R15" s="66">
        <v>18.407960199005</v>
      </c>
      <c r="S15" s="65">
        <v>24.549683761739999</v>
      </c>
      <c r="T15" s="65">
        <v>24.775577348551401</v>
      </c>
      <c r="U15" s="67">
        <v>-0.92014866262114203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727058.64520000003</v>
      </c>
      <c r="E16" s="65">
        <v>697773</v>
      </c>
      <c r="F16" s="66">
        <v>104.19701610695699</v>
      </c>
      <c r="G16" s="65">
        <v>539244.86060000001</v>
      </c>
      <c r="H16" s="66">
        <v>34.829035624192301</v>
      </c>
      <c r="I16" s="65">
        <v>20601.624599999999</v>
      </c>
      <c r="J16" s="66">
        <v>2.8335574765544398</v>
      </c>
      <c r="K16" s="65">
        <v>49077.7696</v>
      </c>
      <c r="L16" s="66">
        <v>9.1012030314749399</v>
      </c>
      <c r="M16" s="66">
        <v>-0.58022492122380398</v>
      </c>
      <c r="N16" s="65">
        <v>14428736.195</v>
      </c>
      <c r="O16" s="65">
        <v>144297805.5</v>
      </c>
      <c r="P16" s="65">
        <v>40315</v>
      </c>
      <c r="Q16" s="65">
        <v>31836</v>
      </c>
      <c r="R16" s="66">
        <v>26.6333710265109</v>
      </c>
      <c r="S16" s="65">
        <v>18.034444876596801</v>
      </c>
      <c r="T16" s="65">
        <v>16.611113855383799</v>
      </c>
      <c r="U16" s="67">
        <v>7.8922918390463597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430487.05599999998</v>
      </c>
      <c r="E17" s="65">
        <v>359234</v>
      </c>
      <c r="F17" s="66">
        <v>119.83471943078899</v>
      </c>
      <c r="G17" s="65">
        <v>346290.8885</v>
      </c>
      <c r="H17" s="66">
        <v>24.313711476702601</v>
      </c>
      <c r="I17" s="65">
        <v>38508.812299999998</v>
      </c>
      <c r="J17" s="66">
        <v>8.9454053875199406</v>
      </c>
      <c r="K17" s="65">
        <v>54388.664499999999</v>
      </c>
      <c r="L17" s="66">
        <v>15.7060628235386</v>
      </c>
      <c r="M17" s="66">
        <v>-0.29196988648250399</v>
      </c>
      <c r="N17" s="65">
        <v>13182412.824200001</v>
      </c>
      <c r="O17" s="65">
        <v>159524494.5909</v>
      </c>
      <c r="P17" s="65">
        <v>11414</v>
      </c>
      <c r="Q17" s="65">
        <v>9645</v>
      </c>
      <c r="R17" s="66">
        <v>18.3411093831001</v>
      </c>
      <c r="S17" s="65">
        <v>37.7157049237778</v>
      </c>
      <c r="T17" s="65">
        <v>41.880395562467598</v>
      </c>
      <c r="U17" s="67">
        <v>-11.0423248010517</v>
      </c>
    </row>
    <row r="18" spans="1:21" ht="12" thickBot="1" x14ac:dyDescent="0.2">
      <c r="A18" s="50"/>
      <c r="B18" s="39" t="s">
        <v>16</v>
      </c>
      <c r="C18" s="40"/>
      <c r="D18" s="65">
        <v>1500750.6196000001</v>
      </c>
      <c r="E18" s="65">
        <v>1501133</v>
      </c>
      <c r="F18" s="66">
        <v>99.974527213777904</v>
      </c>
      <c r="G18" s="65">
        <v>1087790.7561000001</v>
      </c>
      <c r="H18" s="66">
        <v>37.963170874935898</v>
      </c>
      <c r="I18" s="65">
        <v>197386.74849999999</v>
      </c>
      <c r="J18" s="66">
        <v>13.152534866359799</v>
      </c>
      <c r="K18" s="65">
        <v>223804.83350000001</v>
      </c>
      <c r="L18" s="66">
        <v>20.574254032310002</v>
      </c>
      <c r="M18" s="66">
        <v>-0.11804072587199101</v>
      </c>
      <c r="N18" s="65">
        <v>25983593.9593</v>
      </c>
      <c r="O18" s="65">
        <v>382389309.2748</v>
      </c>
      <c r="P18" s="65">
        <v>75845</v>
      </c>
      <c r="Q18" s="65">
        <v>59859</v>
      </c>
      <c r="R18" s="66">
        <v>26.706092651063301</v>
      </c>
      <c r="S18" s="65">
        <v>19.787073895444699</v>
      </c>
      <c r="T18" s="65">
        <v>19.6596529795018</v>
      </c>
      <c r="U18" s="67">
        <v>0.64396037845777299</v>
      </c>
    </row>
    <row r="19" spans="1:21" ht="12" thickBot="1" x14ac:dyDescent="0.2">
      <c r="A19" s="50"/>
      <c r="B19" s="39" t="s">
        <v>17</v>
      </c>
      <c r="C19" s="40"/>
      <c r="D19" s="65">
        <v>500729.11420000001</v>
      </c>
      <c r="E19" s="65">
        <v>535845</v>
      </c>
      <c r="F19" s="66">
        <v>93.446633672050694</v>
      </c>
      <c r="G19" s="65">
        <v>421964.48920000001</v>
      </c>
      <c r="H19" s="66">
        <v>18.6661738169791</v>
      </c>
      <c r="I19" s="65">
        <v>51342.856800000001</v>
      </c>
      <c r="J19" s="66">
        <v>10.253619241219701</v>
      </c>
      <c r="K19" s="65">
        <v>49244.455699999999</v>
      </c>
      <c r="L19" s="66">
        <v>11.670284339178</v>
      </c>
      <c r="M19" s="66">
        <v>4.2611925955352001E-2</v>
      </c>
      <c r="N19" s="65">
        <v>10058065.7949</v>
      </c>
      <c r="O19" s="65">
        <v>120652075.92039999</v>
      </c>
      <c r="P19" s="65">
        <v>11504</v>
      </c>
      <c r="Q19" s="65">
        <v>9432</v>
      </c>
      <c r="R19" s="66">
        <v>21.9677692960136</v>
      </c>
      <c r="S19" s="65">
        <v>43.526522444367203</v>
      </c>
      <c r="T19" s="65">
        <v>74.504603869804896</v>
      </c>
      <c r="U19" s="67">
        <v>-71.170586772770406</v>
      </c>
    </row>
    <row r="20" spans="1:21" ht="12" thickBot="1" x14ac:dyDescent="0.2">
      <c r="A20" s="50"/>
      <c r="B20" s="39" t="s">
        <v>18</v>
      </c>
      <c r="C20" s="40"/>
      <c r="D20" s="65">
        <v>819066.93079999997</v>
      </c>
      <c r="E20" s="65">
        <v>825523</v>
      </c>
      <c r="F20" s="66">
        <v>99.217941934991501</v>
      </c>
      <c r="G20" s="65">
        <v>587341.30660000001</v>
      </c>
      <c r="H20" s="66">
        <v>39.4533164271065</v>
      </c>
      <c r="I20" s="65">
        <v>61712.353300000002</v>
      </c>
      <c r="J20" s="66">
        <v>7.5344701366131597</v>
      </c>
      <c r="K20" s="65">
        <v>56578.352500000001</v>
      </c>
      <c r="L20" s="66">
        <v>9.6329598930340197</v>
      </c>
      <c r="M20" s="66">
        <v>9.0741433307023001E-2</v>
      </c>
      <c r="N20" s="65">
        <v>18192100.1721</v>
      </c>
      <c r="O20" s="65">
        <v>170250406.08950001</v>
      </c>
      <c r="P20" s="65">
        <v>37061</v>
      </c>
      <c r="Q20" s="65">
        <v>28624</v>
      </c>
      <c r="R20" s="66">
        <v>29.4752655114589</v>
      </c>
      <c r="S20" s="65">
        <v>22.1005081028575</v>
      </c>
      <c r="T20" s="65">
        <v>21.5864667272219</v>
      </c>
      <c r="U20" s="67">
        <v>2.3259255997335102</v>
      </c>
    </row>
    <row r="21" spans="1:21" ht="12" thickBot="1" x14ac:dyDescent="0.2">
      <c r="A21" s="50"/>
      <c r="B21" s="39" t="s">
        <v>19</v>
      </c>
      <c r="C21" s="40"/>
      <c r="D21" s="65">
        <v>314243.00030000001</v>
      </c>
      <c r="E21" s="65">
        <v>320773</v>
      </c>
      <c r="F21" s="66">
        <v>97.964292599439503</v>
      </c>
      <c r="G21" s="65">
        <v>229226.38560000001</v>
      </c>
      <c r="H21" s="66">
        <v>37.088494187730198</v>
      </c>
      <c r="I21" s="65">
        <v>30177.409</v>
      </c>
      <c r="J21" s="66">
        <v>9.6032080177411707</v>
      </c>
      <c r="K21" s="65">
        <v>39039.717900000003</v>
      </c>
      <c r="L21" s="66">
        <v>17.031075108484401</v>
      </c>
      <c r="M21" s="66">
        <v>-0.227007503555757</v>
      </c>
      <c r="N21" s="65">
        <v>5563728.3436000003</v>
      </c>
      <c r="O21" s="65">
        <v>69819733.575399995</v>
      </c>
      <c r="P21" s="65">
        <v>30109</v>
      </c>
      <c r="Q21" s="65">
        <v>21765</v>
      </c>
      <c r="R21" s="66">
        <v>38.336779232713099</v>
      </c>
      <c r="S21" s="65">
        <v>10.436846135706899</v>
      </c>
      <c r="T21" s="65">
        <v>11.111888770962601</v>
      </c>
      <c r="U21" s="67">
        <v>-6.46787953447107</v>
      </c>
    </row>
    <row r="22" spans="1:21" ht="12" thickBot="1" x14ac:dyDescent="0.2">
      <c r="A22" s="50"/>
      <c r="B22" s="39" t="s">
        <v>20</v>
      </c>
      <c r="C22" s="40"/>
      <c r="D22" s="65">
        <v>1063735.9191999999</v>
      </c>
      <c r="E22" s="65">
        <v>964875</v>
      </c>
      <c r="F22" s="66">
        <v>110.245982039124</v>
      </c>
      <c r="G22" s="65">
        <v>770753.67189999996</v>
      </c>
      <c r="H22" s="66">
        <v>38.012436136407104</v>
      </c>
      <c r="I22" s="65">
        <v>127147.2956</v>
      </c>
      <c r="J22" s="66">
        <v>11.952900461951399</v>
      </c>
      <c r="K22" s="65">
        <v>113020.1076</v>
      </c>
      <c r="L22" s="66">
        <v>14.6635834145807</v>
      </c>
      <c r="M22" s="66">
        <v>0.124997120423906</v>
      </c>
      <c r="N22" s="65">
        <v>17743610.9914</v>
      </c>
      <c r="O22" s="65">
        <v>191181384.53639999</v>
      </c>
      <c r="P22" s="65">
        <v>63328</v>
      </c>
      <c r="Q22" s="65">
        <v>49351</v>
      </c>
      <c r="R22" s="66">
        <v>28.3216145569492</v>
      </c>
      <c r="S22" s="65">
        <v>16.797244807983802</v>
      </c>
      <c r="T22" s="65">
        <v>16.7824627626593</v>
      </c>
      <c r="U22" s="67">
        <v>8.800279744384E-2</v>
      </c>
    </row>
    <row r="23" spans="1:21" ht="12" thickBot="1" x14ac:dyDescent="0.2">
      <c r="A23" s="50"/>
      <c r="B23" s="39" t="s">
        <v>21</v>
      </c>
      <c r="C23" s="40"/>
      <c r="D23" s="65">
        <v>2313635.1830000002</v>
      </c>
      <c r="E23" s="65">
        <v>2528267</v>
      </c>
      <c r="F23" s="66">
        <v>91.510713979180196</v>
      </c>
      <c r="G23" s="65">
        <v>1717479.1247</v>
      </c>
      <c r="H23" s="66">
        <v>34.711109423477502</v>
      </c>
      <c r="I23" s="65">
        <v>83890.151599999997</v>
      </c>
      <c r="J23" s="66">
        <v>3.6259023123612302</v>
      </c>
      <c r="K23" s="65">
        <v>229922.13870000001</v>
      </c>
      <c r="L23" s="66">
        <v>13.387186801479301</v>
      </c>
      <c r="M23" s="66">
        <v>-0.63513669421169106</v>
      </c>
      <c r="N23" s="65">
        <v>39834604.970799997</v>
      </c>
      <c r="O23" s="65">
        <v>397829489.90210003</v>
      </c>
      <c r="P23" s="65">
        <v>80164</v>
      </c>
      <c r="Q23" s="65">
        <v>60630</v>
      </c>
      <c r="R23" s="66">
        <v>32.218373742371803</v>
      </c>
      <c r="S23" s="65">
        <v>28.8612741754404</v>
      </c>
      <c r="T23" s="65">
        <v>29.759472134256999</v>
      </c>
      <c r="U23" s="67">
        <v>-3.1121216386937598</v>
      </c>
    </row>
    <row r="24" spans="1:21" ht="12" thickBot="1" x14ac:dyDescent="0.2">
      <c r="A24" s="50"/>
      <c r="B24" s="39" t="s">
        <v>22</v>
      </c>
      <c r="C24" s="40"/>
      <c r="D24" s="65">
        <v>224518.83790000001</v>
      </c>
      <c r="E24" s="65">
        <v>230695</v>
      </c>
      <c r="F24" s="66">
        <v>97.3228019246191</v>
      </c>
      <c r="G24" s="65">
        <v>188958.389</v>
      </c>
      <c r="H24" s="66">
        <v>18.819195637829001</v>
      </c>
      <c r="I24" s="65">
        <v>24062.184700000002</v>
      </c>
      <c r="J24" s="66">
        <v>10.7172230736012</v>
      </c>
      <c r="K24" s="65">
        <v>31545.379400000002</v>
      </c>
      <c r="L24" s="66">
        <v>16.694352426978</v>
      </c>
      <c r="M24" s="66">
        <v>-0.23721999361973101</v>
      </c>
      <c r="N24" s="65">
        <v>3913738.8842000002</v>
      </c>
      <c r="O24" s="65">
        <v>45853529.524800003</v>
      </c>
      <c r="P24" s="65">
        <v>26166</v>
      </c>
      <c r="Q24" s="65">
        <v>22320</v>
      </c>
      <c r="R24" s="66">
        <v>17.231182795698899</v>
      </c>
      <c r="S24" s="65">
        <v>8.5805563670412006</v>
      </c>
      <c r="T24" s="65">
        <v>8.5545972804659502</v>
      </c>
      <c r="U24" s="67">
        <v>0.30253383888903002</v>
      </c>
    </row>
    <row r="25" spans="1:21" ht="12" thickBot="1" x14ac:dyDescent="0.2">
      <c r="A25" s="50"/>
      <c r="B25" s="39" t="s">
        <v>23</v>
      </c>
      <c r="C25" s="40"/>
      <c r="D25" s="65">
        <v>218187.22880000001</v>
      </c>
      <c r="E25" s="65">
        <v>216923</v>
      </c>
      <c r="F25" s="66">
        <v>100.58280071730501</v>
      </c>
      <c r="G25" s="65">
        <v>145437.8077</v>
      </c>
      <c r="H25" s="66">
        <v>50.020983023934903</v>
      </c>
      <c r="I25" s="65">
        <v>8474.7448000000004</v>
      </c>
      <c r="J25" s="66">
        <v>3.8841617113017799</v>
      </c>
      <c r="K25" s="65">
        <v>18140.219099999998</v>
      </c>
      <c r="L25" s="66">
        <v>12.472835906203001</v>
      </c>
      <c r="M25" s="66">
        <v>-0.53282015210058797</v>
      </c>
      <c r="N25" s="65">
        <v>3360489.2947</v>
      </c>
      <c r="O25" s="65">
        <v>46659023.9432</v>
      </c>
      <c r="P25" s="65">
        <v>19441</v>
      </c>
      <c r="Q25" s="65">
        <v>14362</v>
      </c>
      <c r="R25" s="66">
        <v>35.364155410110001</v>
      </c>
      <c r="S25" s="65">
        <v>11.223045563499801</v>
      </c>
      <c r="T25" s="65">
        <v>11.390603147194</v>
      </c>
      <c r="U25" s="67">
        <v>-1.49297784408098</v>
      </c>
    </row>
    <row r="26" spans="1:21" ht="12" thickBot="1" x14ac:dyDescent="0.2">
      <c r="A26" s="50"/>
      <c r="B26" s="39" t="s">
        <v>24</v>
      </c>
      <c r="C26" s="40"/>
      <c r="D26" s="65">
        <v>555597.93949999998</v>
      </c>
      <c r="E26" s="65">
        <v>626456</v>
      </c>
      <c r="F26" s="66">
        <v>88.689060285159698</v>
      </c>
      <c r="G26" s="65">
        <v>305889.85350000003</v>
      </c>
      <c r="H26" s="66">
        <v>81.633334071997893</v>
      </c>
      <c r="I26" s="65">
        <v>107541.35279999999</v>
      </c>
      <c r="J26" s="66">
        <v>19.355966815999999</v>
      </c>
      <c r="K26" s="65">
        <v>87340.468999999997</v>
      </c>
      <c r="L26" s="66">
        <v>28.552914717715499</v>
      </c>
      <c r="M26" s="66">
        <v>0.231288932052792</v>
      </c>
      <c r="N26" s="65">
        <v>8162567.9002999999</v>
      </c>
      <c r="O26" s="65">
        <v>93448340.810100004</v>
      </c>
      <c r="P26" s="65">
        <v>42581</v>
      </c>
      <c r="Q26" s="65">
        <v>28894</v>
      </c>
      <c r="R26" s="66">
        <v>47.369696130684602</v>
      </c>
      <c r="S26" s="65">
        <v>13.048024694112399</v>
      </c>
      <c r="T26" s="65">
        <v>13.4797340105212</v>
      </c>
      <c r="U26" s="67">
        <v>-3.3086181742407001</v>
      </c>
    </row>
    <row r="27" spans="1:21" ht="12" thickBot="1" x14ac:dyDescent="0.2">
      <c r="A27" s="50"/>
      <c r="B27" s="39" t="s">
        <v>25</v>
      </c>
      <c r="C27" s="40"/>
      <c r="D27" s="65">
        <v>248687.9204</v>
      </c>
      <c r="E27" s="65">
        <v>276900</v>
      </c>
      <c r="F27" s="66">
        <v>89.811455543517496</v>
      </c>
      <c r="G27" s="65">
        <v>212471.06210000001</v>
      </c>
      <c r="H27" s="66">
        <v>17.045548670037</v>
      </c>
      <c r="I27" s="65">
        <v>80988.090899999996</v>
      </c>
      <c r="J27" s="66">
        <v>32.566153904755602</v>
      </c>
      <c r="K27" s="65">
        <v>60524.012499999997</v>
      </c>
      <c r="L27" s="66">
        <v>28.485767380178199</v>
      </c>
      <c r="M27" s="66">
        <v>0.33811503161658402</v>
      </c>
      <c r="N27" s="65">
        <v>4027953.2439000001</v>
      </c>
      <c r="O27" s="65">
        <v>39403582.468900003</v>
      </c>
      <c r="P27" s="65">
        <v>35555</v>
      </c>
      <c r="Q27" s="65">
        <v>28554</v>
      </c>
      <c r="R27" s="66">
        <v>24.518456258317599</v>
      </c>
      <c r="S27" s="65">
        <v>6.9944570496414</v>
      </c>
      <c r="T27" s="65">
        <v>7.0154936086012496</v>
      </c>
      <c r="U27" s="67">
        <v>-0.30076042801527503</v>
      </c>
    </row>
    <row r="28" spans="1:21" ht="12" thickBot="1" x14ac:dyDescent="0.2">
      <c r="A28" s="50"/>
      <c r="B28" s="39" t="s">
        <v>26</v>
      </c>
      <c r="C28" s="40"/>
      <c r="D28" s="65">
        <v>840327.20360000001</v>
      </c>
      <c r="E28" s="65">
        <v>876979</v>
      </c>
      <c r="F28" s="66">
        <v>95.820675706031693</v>
      </c>
      <c r="G28" s="65">
        <v>647735.45149999997</v>
      </c>
      <c r="H28" s="66">
        <v>29.733088046053901</v>
      </c>
      <c r="I28" s="65">
        <v>10440.026599999999</v>
      </c>
      <c r="J28" s="66">
        <v>1.2423763690232199</v>
      </c>
      <c r="K28" s="65">
        <v>66983.383799999996</v>
      </c>
      <c r="L28" s="66">
        <v>10.3411637644477</v>
      </c>
      <c r="M28" s="66">
        <v>-0.84414005373075796</v>
      </c>
      <c r="N28" s="65">
        <v>13482546.7676</v>
      </c>
      <c r="O28" s="65">
        <v>133894715.9333</v>
      </c>
      <c r="P28" s="65">
        <v>48947</v>
      </c>
      <c r="Q28" s="65">
        <v>44085</v>
      </c>
      <c r="R28" s="66">
        <v>11.028694567313099</v>
      </c>
      <c r="S28" s="65">
        <v>17.168104349602601</v>
      </c>
      <c r="T28" s="65">
        <v>16.590206662130001</v>
      </c>
      <c r="U28" s="67">
        <v>3.36611238902467</v>
      </c>
    </row>
    <row r="29" spans="1:21" ht="12" thickBot="1" x14ac:dyDescent="0.2">
      <c r="A29" s="50"/>
      <c r="B29" s="39" t="s">
        <v>27</v>
      </c>
      <c r="C29" s="40"/>
      <c r="D29" s="65">
        <v>748805.48499999999</v>
      </c>
      <c r="E29" s="65">
        <v>715393</v>
      </c>
      <c r="F29" s="66">
        <v>104.670507678996</v>
      </c>
      <c r="G29" s="65">
        <v>600536.86239999998</v>
      </c>
      <c r="H29" s="66">
        <v>24.689345797601099</v>
      </c>
      <c r="I29" s="65">
        <v>73024.341899999999</v>
      </c>
      <c r="J29" s="66">
        <v>9.7521109771251204</v>
      </c>
      <c r="K29" s="65">
        <v>54455.813600000001</v>
      </c>
      <c r="L29" s="66">
        <v>9.0678552824170495</v>
      </c>
      <c r="M29" s="66">
        <v>0.34098339685810902</v>
      </c>
      <c r="N29" s="65">
        <v>11790380.8916</v>
      </c>
      <c r="O29" s="65">
        <v>97846965.494599998</v>
      </c>
      <c r="P29" s="65">
        <v>118709</v>
      </c>
      <c r="Q29" s="65">
        <v>105370</v>
      </c>
      <c r="R29" s="66">
        <v>12.659200911075301</v>
      </c>
      <c r="S29" s="65">
        <v>6.3079082883353399</v>
      </c>
      <c r="T29" s="65">
        <v>6.3243234639840598</v>
      </c>
      <c r="U29" s="67">
        <v>-0.26023167900316002</v>
      </c>
    </row>
    <row r="30" spans="1:21" ht="12" thickBot="1" x14ac:dyDescent="0.2">
      <c r="A30" s="50"/>
      <c r="B30" s="39" t="s">
        <v>28</v>
      </c>
      <c r="C30" s="40"/>
      <c r="D30" s="65">
        <v>1212601.0608000001</v>
      </c>
      <c r="E30" s="65">
        <v>1360928</v>
      </c>
      <c r="F30" s="66">
        <v>89.101044346210799</v>
      </c>
      <c r="G30" s="65">
        <v>939383.03399999999</v>
      </c>
      <c r="H30" s="66">
        <v>29.084837272034498</v>
      </c>
      <c r="I30" s="65">
        <v>86667.710200000001</v>
      </c>
      <c r="J30" s="66">
        <v>7.14725667012216</v>
      </c>
      <c r="K30" s="65">
        <v>164222.0637</v>
      </c>
      <c r="L30" s="66">
        <v>17.481906502049899</v>
      </c>
      <c r="M30" s="66">
        <v>-0.47225294672752299</v>
      </c>
      <c r="N30" s="65">
        <v>20448035.764899999</v>
      </c>
      <c r="O30" s="65">
        <v>168748606.0848</v>
      </c>
      <c r="P30" s="65">
        <v>60502</v>
      </c>
      <c r="Q30" s="65">
        <v>47730</v>
      </c>
      <c r="R30" s="66">
        <v>26.758851875130901</v>
      </c>
      <c r="S30" s="65">
        <v>20.042330184126101</v>
      </c>
      <c r="T30" s="65">
        <v>18.4957221852085</v>
      </c>
      <c r="U30" s="67">
        <v>7.7167075120966597</v>
      </c>
    </row>
    <row r="31" spans="1:21" ht="12" thickBot="1" x14ac:dyDescent="0.2">
      <c r="A31" s="50"/>
      <c r="B31" s="39" t="s">
        <v>29</v>
      </c>
      <c r="C31" s="40"/>
      <c r="D31" s="65">
        <v>974547.95730000001</v>
      </c>
      <c r="E31" s="65">
        <v>1023735</v>
      </c>
      <c r="F31" s="66">
        <v>95.195334466439107</v>
      </c>
      <c r="G31" s="65">
        <v>440496.97730000003</v>
      </c>
      <c r="H31" s="66">
        <v>121.238284828521</v>
      </c>
      <c r="I31" s="65">
        <v>9747.2867999999999</v>
      </c>
      <c r="J31" s="66">
        <v>1.0001854425927901</v>
      </c>
      <c r="K31" s="65">
        <v>32735.226900000001</v>
      </c>
      <c r="L31" s="66">
        <v>7.4314305402612799</v>
      </c>
      <c r="M31" s="66">
        <v>-0.70223860583657705</v>
      </c>
      <c r="N31" s="65">
        <v>15897545.376800001</v>
      </c>
      <c r="O31" s="65">
        <v>152847712.39840001</v>
      </c>
      <c r="P31" s="65">
        <v>39717</v>
      </c>
      <c r="Q31" s="65">
        <v>22767</v>
      </c>
      <c r="R31" s="66">
        <v>74.449861641850106</v>
      </c>
      <c r="S31" s="65">
        <v>24.5373003323514</v>
      </c>
      <c r="T31" s="65">
        <v>21.5660965476347</v>
      </c>
      <c r="U31" s="67">
        <v>12.1089269987833</v>
      </c>
    </row>
    <row r="32" spans="1:21" ht="12" thickBot="1" x14ac:dyDescent="0.2">
      <c r="A32" s="50"/>
      <c r="B32" s="39" t="s">
        <v>30</v>
      </c>
      <c r="C32" s="40"/>
      <c r="D32" s="65">
        <v>141167.71919999999</v>
      </c>
      <c r="E32" s="65">
        <v>159296</v>
      </c>
      <c r="F32" s="66">
        <v>88.619751406187206</v>
      </c>
      <c r="G32" s="65">
        <v>112544.79369999999</v>
      </c>
      <c r="H32" s="66">
        <v>25.432474092313299</v>
      </c>
      <c r="I32" s="65">
        <v>44077.2719</v>
      </c>
      <c r="J32" s="66">
        <v>31.2233364325688</v>
      </c>
      <c r="K32" s="65">
        <v>31902.990900000001</v>
      </c>
      <c r="L32" s="66">
        <v>28.346927344360999</v>
      </c>
      <c r="M32" s="66">
        <v>0.38160312423873699</v>
      </c>
      <c r="N32" s="65">
        <v>2133336.3794</v>
      </c>
      <c r="O32" s="65">
        <v>22421839.193700001</v>
      </c>
      <c r="P32" s="65">
        <v>28738</v>
      </c>
      <c r="Q32" s="65">
        <v>24334</v>
      </c>
      <c r="R32" s="66">
        <v>18.0981342976905</v>
      </c>
      <c r="S32" s="65">
        <v>4.9122318602547201</v>
      </c>
      <c r="T32" s="65">
        <v>4.7936947563080503</v>
      </c>
      <c r="U32" s="67">
        <v>2.4131007517328902</v>
      </c>
    </row>
    <row r="33" spans="1:21" ht="12" thickBot="1" x14ac:dyDescent="0.2">
      <c r="A33" s="50"/>
      <c r="B33" s="39" t="s">
        <v>31</v>
      </c>
      <c r="C33" s="40"/>
      <c r="D33" s="68"/>
      <c r="E33" s="68"/>
      <c r="F33" s="68"/>
      <c r="G33" s="65">
        <v>132.22239999999999</v>
      </c>
      <c r="H33" s="68"/>
      <c r="I33" s="68"/>
      <c r="J33" s="68"/>
      <c r="K33" s="65">
        <v>25.416599999999999</v>
      </c>
      <c r="L33" s="66">
        <v>19.2226128099324</v>
      </c>
      <c r="M33" s="68"/>
      <c r="N33" s="65">
        <v>95.412899999999993</v>
      </c>
      <c r="O33" s="65">
        <v>4798.1758</v>
      </c>
      <c r="P33" s="68"/>
      <c r="Q33" s="68"/>
      <c r="R33" s="68"/>
      <c r="S33" s="68"/>
      <c r="T33" s="68"/>
      <c r="U33" s="69"/>
    </row>
    <row r="34" spans="1:21" ht="12" thickBot="1" x14ac:dyDescent="0.2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141571.08290000001</v>
      </c>
      <c r="E35" s="65">
        <v>122255</v>
      </c>
      <c r="F35" s="66">
        <v>115.799830599975</v>
      </c>
      <c r="G35" s="65">
        <v>25222.959800000001</v>
      </c>
      <c r="H35" s="66">
        <v>461.27862876743001</v>
      </c>
      <c r="I35" s="65">
        <v>7988.0924000000005</v>
      </c>
      <c r="J35" s="66">
        <v>5.6424604773578402</v>
      </c>
      <c r="K35" s="65">
        <v>4651.9336999999996</v>
      </c>
      <c r="L35" s="66">
        <v>18.4432506608523</v>
      </c>
      <c r="M35" s="66">
        <v>0.71715525524364199</v>
      </c>
      <c r="N35" s="65">
        <v>1927542.6128</v>
      </c>
      <c r="O35" s="65">
        <v>25194715.657299999</v>
      </c>
      <c r="P35" s="65">
        <v>11142</v>
      </c>
      <c r="Q35" s="65">
        <v>7778</v>
      </c>
      <c r="R35" s="66">
        <v>43.250192851632796</v>
      </c>
      <c r="S35" s="65">
        <v>12.7060745736852</v>
      </c>
      <c r="T35" s="65">
        <v>12.346497698637201</v>
      </c>
      <c r="U35" s="67">
        <v>2.8299603702363898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235252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91136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136088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145544.4443</v>
      </c>
      <c r="E39" s="65">
        <v>301626</v>
      </c>
      <c r="F39" s="66">
        <v>48.253281978343999</v>
      </c>
      <c r="G39" s="65">
        <v>206128.20439999999</v>
      </c>
      <c r="H39" s="66">
        <v>-29.391300562845199</v>
      </c>
      <c r="I39" s="65">
        <v>6611.1804000000002</v>
      </c>
      <c r="J39" s="66">
        <v>4.5423790868807501</v>
      </c>
      <c r="K39" s="65">
        <v>10199.8845</v>
      </c>
      <c r="L39" s="66">
        <v>4.9483206481567699</v>
      </c>
      <c r="M39" s="66">
        <v>-0.35183771933888103</v>
      </c>
      <c r="N39" s="65">
        <v>4248863.5208999999</v>
      </c>
      <c r="O39" s="65">
        <v>42075848.163800001</v>
      </c>
      <c r="P39" s="65">
        <v>284</v>
      </c>
      <c r="Q39" s="65">
        <v>260</v>
      </c>
      <c r="R39" s="66">
        <v>9.2307692307692193</v>
      </c>
      <c r="S39" s="65">
        <v>512.480437676056</v>
      </c>
      <c r="T39" s="65">
        <v>572.95200730769204</v>
      </c>
      <c r="U39" s="67">
        <v>-11.799781062055001</v>
      </c>
    </row>
    <row r="40" spans="1:21" ht="12" thickBot="1" x14ac:dyDescent="0.2">
      <c r="A40" s="50"/>
      <c r="B40" s="39" t="s">
        <v>34</v>
      </c>
      <c r="C40" s="40"/>
      <c r="D40" s="65">
        <v>301418.1727</v>
      </c>
      <c r="E40" s="65">
        <v>250677</v>
      </c>
      <c r="F40" s="66">
        <v>120.241654679129</v>
      </c>
      <c r="G40" s="65">
        <v>293045.6398</v>
      </c>
      <c r="H40" s="66">
        <v>2.8570747224610198</v>
      </c>
      <c r="I40" s="65">
        <v>23319.927299999999</v>
      </c>
      <c r="J40" s="66">
        <v>7.7367356755925298</v>
      </c>
      <c r="K40" s="65">
        <v>29089.9918</v>
      </c>
      <c r="L40" s="66">
        <v>9.9267785795596808</v>
      </c>
      <c r="M40" s="66">
        <v>-0.198352221604958</v>
      </c>
      <c r="N40" s="65">
        <v>6580086.3702999996</v>
      </c>
      <c r="O40" s="65">
        <v>79224482.432400003</v>
      </c>
      <c r="P40" s="65">
        <v>1583</v>
      </c>
      <c r="Q40" s="65">
        <v>1417</v>
      </c>
      <c r="R40" s="66">
        <v>11.7148906139732</v>
      </c>
      <c r="S40" s="65">
        <v>190.40945843335399</v>
      </c>
      <c r="T40" s="65">
        <v>201.09193620324601</v>
      </c>
      <c r="U40" s="67">
        <v>-5.6102663479980803</v>
      </c>
    </row>
    <row r="41" spans="1:21" ht="12" thickBot="1" x14ac:dyDescent="0.2">
      <c r="A41" s="50"/>
      <c r="B41" s="39" t="s">
        <v>40</v>
      </c>
      <c r="C41" s="40"/>
      <c r="D41" s="68"/>
      <c r="E41" s="65">
        <v>46622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44390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52404.241399999999</v>
      </c>
      <c r="E43" s="70">
        <v>0</v>
      </c>
      <c r="F43" s="71"/>
      <c r="G43" s="70">
        <v>28031.972000000002</v>
      </c>
      <c r="H43" s="72">
        <v>86.944541040494698</v>
      </c>
      <c r="I43" s="70">
        <v>8041.2250999999997</v>
      </c>
      <c r="J43" s="72">
        <v>15.3446073927902</v>
      </c>
      <c r="K43" s="70">
        <v>1592.9703</v>
      </c>
      <c r="L43" s="72">
        <v>5.6826908217516801</v>
      </c>
      <c r="M43" s="72">
        <v>4.0479441456001997</v>
      </c>
      <c r="N43" s="70">
        <v>352389.27470000001</v>
      </c>
      <c r="O43" s="70">
        <v>5584294.6787</v>
      </c>
      <c r="P43" s="70">
        <v>28</v>
      </c>
      <c r="Q43" s="70">
        <v>24</v>
      </c>
      <c r="R43" s="72">
        <v>16.6666666666667</v>
      </c>
      <c r="S43" s="70">
        <v>1871.58005</v>
      </c>
      <c r="T43" s="70">
        <v>335.77547083333297</v>
      </c>
      <c r="U43" s="73">
        <v>82.059251441938898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I28" sqref="I2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52976</v>
      </c>
      <c r="D2" s="32">
        <v>521410.52046581201</v>
      </c>
      <c r="E2" s="32">
        <v>415253.41855042701</v>
      </c>
      <c r="F2" s="32">
        <v>106157.10191538501</v>
      </c>
      <c r="G2" s="32">
        <v>415253.41855042701</v>
      </c>
      <c r="H2" s="32">
        <v>0.203596010722122</v>
      </c>
    </row>
    <row r="3" spans="1:8" ht="14.25" x14ac:dyDescent="0.2">
      <c r="A3" s="32">
        <v>2</v>
      </c>
      <c r="B3" s="33">
        <v>13</v>
      </c>
      <c r="C3" s="32">
        <v>8366.0400000000009</v>
      </c>
      <c r="D3" s="32">
        <v>71713.760660071101</v>
      </c>
      <c r="E3" s="32">
        <v>55622.406254428599</v>
      </c>
      <c r="F3" s="32">
        <v>16091.3544056425</v>
      </c>
      <c r="G3" s="32">
        <v>55622.406254428599</v>
      </c>
      <c r="H3" s="32">
        <v>0.22438307874993199</v>
      </c>
    </row>
    <row r="4" spans="1:8" ht="14.25" x14ac:dyDescent="0.2">
      <c r="A4" s="32">
        <v>3</v>
      </c>
      <c r="B4" s="33">
        <v>14</v>
      </c>
      <c r="C4" s="32">
        <v>99189</v>
      </c>
      <c r="D4" s="32">
        <v>101359.13534102601</v>
      </c>
      <c r="E4" s="32">
        <v>74942.796188034205</v>
      </c>
      <c r="F4" s="32">
        <v>26416.339152991499</v>
      </c>
      <c r="G4" s="32">
        <v>74942.796188034205</v>
      </c>
      <c r="H4" s="32">
        <v>0.26062119673883299</v>
      </c>
    </row>
    <row r="5" spans="1:8" ht="14.25" x14ac:dyDescent="0.2">
      <c r="A5" s="32">
        <v>4</v>
      </c>
      <c r="B5" s="33">
        <v>15</v>
      </c>
      <c r="C5" s="32">
        <v>3659</v>
      </c>
      <c r="D5" s="32">
        <v>54566.646755555601</v>
      </c>
      <c r="E5" s="32">
        <v>44728.446482906002</v>
      </c>
      <c r="F5" s="32">
        <v>9838.2002726495703</v>
      </c>
      <c r="G5" s="32">
        <v>44728.446482906002</v>
      </c>
      <c r="H5" s="32">
        <v>0.180296955331013</v>
      </c>
    </row>
    <row r="6" spans="1:8" ht="14.25" x14ac:dyDescent="0.2">
      <c r="A6" s="32">
        <v>5</v>
      </c>
      <c r="B6" s="33">
        <v>16</v>
      </c>
      <c r="C6" s="32">
        <v>1922</v>
      </c>
      <c r="D6" s="32">
        <v>126349.487705983</v>
      </c>
      <c r="E6" s="32">
        <v>115043.240705983</v>
      </c>
      <c r="F6" s="32">
        <v>11306.246999999999</v>
      </c>
      <c r="G6" s="32">
        <v>115043.240705983</v>
      </c>
      <c r="H6" s="32">
        <v>8.94839164390583E-2</v>
      </c>
    </row>
    <row r="7" spans="1:8" ht="14.25" x14ac:dyDescent="0.2">
      <c r="A7" s="32">
        <v>6</v>
      </c>
      <c r="B7" s="33">
        <v>17</v>
      </c>
      <c r="C7" s="32">
        <v>17245</v>
      </c>
      <c r="D7" s="32">
        <v>231368.027487179</v>
      </c>
      <c r="E7" s="32">
        <v>182034.73127094001</v>
      </c>
      <c r="F7" s="32">
        <v>49333.296216239301</v>
      </c>
      <c r="G7" s="32">
        <v>182034.73127094001</v>
      </c>
      <c r="H7" s="32">
        <v>0.21322434543801799</v>
      </c>
    </row>
    <row r="8" spans="1:8" ht="14.25" x14ac:dyDescent="0.2">
      <c r="A8" s="32">
        <v>7</v>
      </c>
      <c r="B8" s="33">
        <v>18</v>
      </c>
      <c r="C8" s="32">
        <v>30292</v>
      </c>
      <c r="D8" s="32">
        <v>115964.548623932</v>
      </c>
      <c r="E8" s="32">
        <v>95088.082363247901</v>
      </c>
      <c r="F8" s="32">
        <v>20876.466260683799</v>
      </c>
      <c r="G8" s="32">
        <v>95088.082363247901</v>
      </c>
      <c r="H8" s="32">
        <v>0.180024554990382</v>
      </c>
    </row>
    <row r="9" spans="1:8" ht="14.25" x14ac:dyDescent="0.2">
      <c r="A9" s="32">
        <v>8</v>
      </c>
      <c r="B9" s="33">
        <v>19</v>
      </c>
      <c r="C9" s="32">
        <v>15111</v>
      </c>
      <c r="D9" s="32">
        <v>99328.094640170893</v>
      </c>
      <c r="E9" s="32">
        <v>80633.994438461494</v>
      </c>
      <c r="F9" s="32">
        <v>18694.1002017094</v>
      </c>
      <c r="G9" s="32">
        <v>80633.994438461494</v>
      </c>
      <c r="H9" s="32">
        <v>0.188205565297827</v>
      </c>
    </row>
    <row r="10" spans="1:8" ht="14.25" x14ac:dyDescent="0.2">
      <c r="A10" s="32">
        <v>9</v>
      </c>
      <c r="B10" s="33">
        <v>21</v>
      </c>
      <c r="C10" s="32">
        <v>184320</v>
      </c>
      <c r="D10" s="32">
        <v>727058.55619999999</v>
      </c>
      <c r="E10" s="32">
        <v>706457.02060000005</v>
      </c>
      <c r="F10" s="32">
        <v>20601.535599999999</v>
      </c>
      <c r="G10" s="32">
        <v>706457.02060000005</v>
      </c>
      <c r="H10" s="32">
        <v>2.83354558230835E-2</v>
      </c>
    </row>
    <row r="11" spans="1:8" ht="14.25" x14ac:dyDescent="0.2">
      <c r="A11" s="32">
        <v>10</v>
      </c>
      <c r="B11" s="33">
        <v>22</v>
      </c>
      <c r="C11" s="32">
        <v>30686</v>
      </c>
      <c r="D11" s="32">
        <v>430487.12107265001</v>
      </c>
      <c r="E11" s="32">
        <v>391978.24367008498</v>
      </c>
      <c r="F11" s="32">
        <v>38508.877402564103</v>
      </c>
      <c r="G11" s="32">
        <v>391978.24367008498</v>
      </c>
      <c r="H11" s="32">
        <v>8.9454191583272197E-2</v>
      </c>
    </row>
    <row r="12" spans="1:8" ht="14.25" x14ac:dyDescent="0.2">
      <c r="A12" s="32">
        <v>11</v>
      </c>
      <c r="B12" s="33">
        <v>23</v>
      </c>
      <c r="C12" s="32">
        <v>191360.88399999999</v>
      </c>
      <c r="D12" s="32">
        <v>1500750.9395675201</v>
      </c>
      <c r="E12" s="32">
        <v>1303363.87182735</v>
      </c>
      <c r="F12" s="32">
        <v>197387.06774017101</v>
      </c>
      <c r="G12" s="32">
        <v>1303363.87182735</v>
      </c>
      <c r="H12" s="32">
        <v>0.13152553334202999</v>
      </c>
    </row>
    <row r="13" spans="1:8" ht="14.25" x14ac:dyDescent="0.2">
      <c r="A13" s="32">
        <v>12</v>
      </c>
      <c r="B13" s="33">
        <v>24</v>
      </c>
      <c r="C13" s="32">
        <v>17024.628000000001</v>
      </c>
      <c r="D13" s="32">
        <v>500729.20361965802</v>
      </c>
      <c r="E13" s="32">
        <v>449386.25706666702</v>
      </c>
      <c r="F13" s="32">
        <v>51342.946552991503</v>
      </c>
      <c r="G13" s="32">
        <v>449386.25706666702</v>
      </c>
      <c r="H13" s="32">
        <v>0.10253635334597</v>
      </c>
    </row>
    <row r="14" spans="1:8" ht="14.25" x14ac:dyDescent="0.2">
      <c r="A14" s="32">
        <v>13</v>
      </c>
      <c r="B14" s="33">
        <v>25</v>
      </c>
      <c r="C14" s="32">
        <v>75480</v>
      </c>
      <c r="D14" s="32">
        <v>819066.96779999998</v>
      </c>
      <c r="E14" s="32">
        <v>757354.57750000001</v>
      </c>
      <c r="F14" s="32">
        <v>61712.390299999999</v>
      </c>
      <c r="G14" s="32">
        <v>757354.57750000001</v>
      </c>
      <c r="H14" s="32">
        <v>7.53447431359104E-2</v>
      </c>
    </row>
    <row r="15" spans="1:8" ht="14.25" x14ac:dyDescent="0.2">
      <c r="A15" s="32">
        <v>14</v>
      </c>
      <c r="B15" s="33">
        <v>26</v>
      </c>
      <c r="C15" s="32">
        <v>68871</v>
      </c>
      <c r="D15" s="32">
        <v>314242.92217736901</v>
      </c>
      <c r="E15" s="32">
        <v>284065.59128302702</v>
      </c>
      <c r="F15" s="32">
        <v>30177.3308943423</v>
      </c>
      <c r="G15" s="32">
        <v>284065.59128302702</v>
      </c>
      <c r="H15" s="32">
        <v>9.6031855499705499E-2</v>
      </c>
    </row>
    <row r="16" spans="1:8" ht="14.25" x14ac:dyDescent="0.2">
      <c r="A16" s="32">
        <v>15</v>
      </c>
      <c r="B16" s="33">
        <v>27</v>
      </c>
      <c r="C16" s="32">
        <v>149376.06700000001</v>
      </c>
      <c r="D16" s="32">
        <v>1063735.94763333</v>
      </c>
      <c r="E16" s="32">
        <v>936588.62239999999</v>
      </c>
      <c r="F16" s="32">
        <v>127147.325233333</v>
      </c>
      <c r="G16" s="32">
        <v>936588.62239999999</v>
      </c>
      <c r="H16" s="32">
        <v>0.119529029282331</v>
      </c>
    </row>
    <row r="17" spans="1:8" ht="14.25" x14ac:dyDescent="0.2">
      <c r="A17" s="32">
        <v>16</v>
      </c>
      <c r="B17" s="33">
        <v>29</v>
      </c>
      <c r="C17" s="32">
        <v>196663</v>
      </c>
      <c r="D17" s="32">
        <v>2313635.89240256</v>
      </c>
      <c r="E17" s="32">
        <v>2229745.0632846202</v>
      </c>
      <c r="F17" s="32">
        <v>83890.829117948699</v>
      </c>
      <c r="G17" s="32">
        <v>2229745.0632846202</v>
      </c>
      <c r="H17" s="32">
        <v>3.6259304842834801E-2</v>
      </c>
    </row>
    <row r="18" spans="1:8" ht="14.25" x14ac:dyDescent="0.2">
      <c r="A18" s="32">
        <v>17</v>
      </c>
      <c r="B18" s="33">
        <v>31</v>
      </c>
      <c r="C18" s="32">
        <v>35156.300999999999</v>
      </c>
      <c r="D18" s="32">
        <v>224518.83706338401</v>
      </c>
      <c r="E18" s="32">
        <v>200456.65796814</v>
      </c>
      <c r="F18" s="32">
        <v>24062.179095243999</v>
      </c>
      <c r="G18" s="32">
        <v>200456.65796814</v>
      </c>
      <c r="H18" s="32">
        <v>0.107172206171952</v>
      </c>
    </row>
    <row r="19" spans="1:8" ht="14.25" x14ac:dyDescent="0.2">
      <c r="A19" s="32">
        <v>18</v>
      </c>
      <c r="B19" s="33">
        <v>32</v>
      </c>
      <c r="C19" s="32">
        <v>15326.154</v>
      </c>
      <c r="D19" s="32">
        <v>218187.23087672601</v>
      </c>
      <c r="E19" s="32">
        <v>209712.49638040399</v>
      </c>
      <c r="F19" s="32">
        <v>8474.7344963229098</v>
      </c>
      <c r="G19" s="32">
        <v>209712.49638040399</v>
      </c>
      <c r="H19" s="32">
        <v>3.8841569519304502E-2</v>
      </c>
    </row>
    <row r="20" spans="1:8" ht="14.25" x14ac:dyDescent="0.2">
      <c r="A20" s="32">
        <v>19</v>
      </c>
      <c r="B20" s="33">
        <v>33</v>
      </c>
      <c r="C20" s="32">
        <v>52006.902999999998</v>
      </c>
      <c r="D20" s="32">
        <v>555597.94205898896</v>
      </c>
      <c r="E20" s="32">
        <v>448056.56863338401</v>
      </c>
      <c r="F20" s="32">
        <v>107541.373425606</v>
      </c>
      <c r="G20" s="32">
        <v>448056.56863338401</v>
      </c>
      <c r="H20" s="32">
        <v>0.19355970439175599</v>
      </c>
    </row>
    <row r="21" spans="1:8" ht="14.25" x14ac:dyDescent="0.2">
      <c r="A21" s="32">
        <v>20</v>
      </c>
      <c r="B21" s="33">
        <v>34</v>
      </c>
      <c r="C21" s="32">
        <v>44724.705999999998</v>
      </c>
      <c r="D21" s="32">
        <v>248687.879634301</v>
      </c>
      <c r="E21" s="32">
        <v>167699.82191762899</v>
      </c>
      <c r="F21" s="32">
        <v>80988.057716672905</v>
      </c>
      <c r="G21" s="32">
        <v>167699.82191762899</v>
      </c>
      <c r="H21" s="32">
        <v>0.32566145899738602</v>
      </c>
    </row>
    <row r="22" spans="1:8" ht="14.25" x14ac:dyDescent="0.2">
      <c r="A22" s="32">
        <v>21</v>
      </c>
      <c r="B22" s="33">
        <v>35</v>
      </c>
      <c r="C22" s="32">
        <v>40942.112000000001</v>
      </c>
      <c r="D22" s="32">
        <v>840327.20342920395</v>
      </c>
      <c r="E22" s="32">
        <v>829887.17930973496</v>
      </c>
      <c r="F22" s="32">
        <v>10440.024119469001</v>
      </c>
      <c r="G22" s="32">
        <v>829887.17930973496</v>
      </c>
      <c r="H22" s="32">
        <v>1.2423760740894E-2</v>
      </c>
    </row>
    <row r="23" spans="1:8" ht="14.25" x14ac:dyDescent="0.2">
      <c r="A23" s="32">
        <v>22</v>
      </c>
      <c r="B23" s="33">
        <v>36</v>
      </c>
      <c r="C23" s="32">
        <v>191459.56099999999</v>
      </c>
      <c r="D23" s="32">
        <v>748805.48527610605</v>
      </c>
      <c r="E23" s="32">
        <v>675781.08746570698</v>
      </c>
      <c r="F23" s="32">
        <v>73024.397810399605</v>
      </c>
      <c r="G23" s="32">
        <v>675781.08746570698</v>
      </c>
      <c r="H23" s="32">
        <v>9.7521184401411498E-2</v>
      </c>
    </row>
    <row r="24" spans="1:8" ht="14.25" x14ac:dyDescent="0.2">
      <c r="A24" s="32">
        <v>23</v>
      </c>
      <c r="B24" s="33">
        <v>37</v>
      </c>
      <c r="C24" s="32">
        <v>105284.765</v>
      </c>
      <c r="D24" s="32">
        <v>1212601.05343982</v>
      </c>
      <c r="E24" s="32">
        <v>1125933.35068939</v>
      </c>
      <c r="F24" s="32">
        <v>86667.702750434895</v>
      </c>
      <c r="G24" s="32">
        <v>1125933.35068939</v>
      </c>
      <c r="H24" s="32">
        <v>7.1472560991582501E-2</v>
      </c>
    </row>
    <row r="25" spans="1:8" ht="14.25" x14ac:dyDescent="0.2">
      <c r="A25" s="32">
        <v>24</v>
      </c>
      <c r="B25" s="33">
        <v>38</v>
      </c>
      <c r="C25" s="32">
        <v>230704.88099999999</v>
      </c>
      <c r="D25" s="32">
        <v>974547.87253008795</v>
      </c>
      <c r="E25" s="32">
        <v>964800.41460708005</v>
      </c>
      <c r="F25" s="32">
        <v>9747.4579230088493</v>
      </c>
      <c r="G25" s="32">
        <v>964800.41460708005</v>
      </c>
      <c r="H25" s="32">
        <v>1.00020308881316E-2</v>
      </c>
    </row>
    <row r="26" spans="1:8" ht="14.25" x14ac:dyDescent="0.2">
      <c r="A26" s="32">
        <v>25</v>
      </c>
      <c r="B26" s="33">
        <v>39</v>
      </c>
      <c r="C26" s="32">
        <v>98370.688999999998</v>
      </c>
      <c r="D26" s="32">
        <v>141167.65990486299</v>
      </c>
      <c r="E26" s="32">
        <v>97090.434214214896</v>
      </c>
      <c r="F26" s="32">
        <v>44077.2256906486</v>
      </c>
      <c r="G26" s="32">
        <v>97090.434214214896</v>
      </c>
      <c r="H26" s="32">
        <v>0.31223316813747098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8831.4989999999998</v>
      </c>
      <c r="D28" s="32">
        <v>141571.07999999999</v>
      </c>
      <c r="E28" s="32">
        <v>133582.9828</v>
      </c>
      <c r="F28" s="32">
        <v>7988.0972000000002</v>
      </c>
      <c r="G28" s="32">
        <v>133582.9828</v>
      </c>
      <c r="H28" s="32">
        <v>5.6424639834632903E-2</v>
      </c>
    </row>
    <row r="29" spans="1:8" ht="14.25" x14ac:dyDescent="0.2">
      <c r="A29" s="32">
        <v>27</v>
      </c>
      <c r="B29" s="33">
        <v>75</v>
      </c>
      <c r="C29" s="32">
        <v>288</v>
      </c>
      <c r="D29" s="32">
        <v>145544.444444444</v>
      </c>
      <c r="E29" s="32">
        <v>138933.264957265</v>
      </c>
      <c r="F29" s="32">
        <v>6611.17948717949</v>
      </c>
      <c r="G29" s="32">
        <v>138933.264957265</v>
      </c>
      <c r="H29" s="32">
        <v>4.5423784551962297E-2</v>
      </c>
    </row>
    <row r="30" spans="1:8" ht="14.25" x14ac:dyDescent="0.2">
      <c r="A30" s="32">
        <v>28</v>
      </c>
      <c r="B30" s="33">
        <v>76</v>
      </c>
      <c r="C30" s="32">
        <v>1741</v>
      </c>
      <c r="D30" s="32">
        <v>301418.16782222199</v>
      </c>
      <c r="E30" s="32">
        <v>278098.24748461501</v>
      </c>
      <c r="F30" s="32">
        <v>23319.9203376068</v>
      </c>
      <c r="G30" s="32">
        <v>278098.24748461501</v>
      </c>
      <c r="H30" s="32">
        <v>7.7367334909158605E-2</v>
      </c>
    </row>
    <row r="31" spans="1:8" ht="14.25" x14ac:dyDescent="0.2">
      <c r="A31" s="32">
        <v>29</v>
      </c>
      <c r="B31" s="33">
        <v>99</v>
      </c>
      <c r="C31" s="32">
        <v>29</v>
      </c>
      <c r="D31" s="32">
        <v>52404.241434082098</v>
      </c>
      <c r="E31" s="32">
        <v>44363.016095605497</v>
      </c>
      <c r="F31" s="32">
        <v>8041.22533847667</v>
      </c>
      <c r="G31" s="32">
        <v>44363.016095605497</v>
      </c>
      <c r="H31" s="32">
        <v>0.15344607837881799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2014-05-16T00:38:29Z</dcterms:modified>
</cp:coreProperties>
</file>