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<sst xmlns="http://schemas.openxmlformats.org/spreadsheetml/2006/main" count="114" uniqueCount="71">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</sst>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19755825.601</v>
      </c>
      <c r="F3" s="25">
        <f>RA!I7</f>
        <v>2079759.8981999999</v>
      </c>
      <c r="G3" s="16">
        <f>E3-F3</f>
        <v>17676065.702799998</v>
      </c>
      <c r="H3" s="27">
        <f>RA!J7</f>
        <v>10.527324649468101</v>
      </c>
      <c r="I3" s="20">
        <f>SUM(I4:I39)</f>
        <v>19755830.592493705</v>
      </c>
      <c r="J3" s="21">
        <f>SUM(J4:J39)</f>
        <v>17676065.293019809</v>
      </c>
      <c r="K3" s="22">
        <f>E3-I3</f>
        <v>-4.9914937056601048</v>
      </c>
      <c r="L3" s="22">
        <f>G3-J3</f>
        <v>0.40978018939495087</v>
      </c>
    </row>
    <row r="4" spans="1:12" x14ac:dyDescent="0.15">
      <c r="A4" s="38">
        <f>RA!A8</f>
        <v>41777</v>
      </c>
      <c r="B4" s="12">
        <v>12</v>
      </c>
      <c r="C4" s="35" t="s">
        <v>6</v>
      </c>
      <c r="D4" s="35"/>
      <c r="E4" s="15">
        <f>VLOOKUP(C4,RA!B8:D39,3,0)</f>
        <v>668162.89399999997</v>
      </c>
      <c r="F4" s="25">
        <f>VLOOKUP(C4,RA!B8:I43,8,0)</f>
        <v>129697.29919999999</v>
      </c>
      <c r="G4" s="16">
        <f t="shared" ref="G4:G39" si="0">E4-F4</f>
        <v>538465.59479999996</v>
      </c>
      <c r="H4" s="27">
        <f>RA!J8</f>
        <v>19.4110299097214</v>
      </c>
      <c r="I4" s="20">
        <f>VLOOKUP(B4,RMS!B:D,3,FALSE)</f>
        <v>668163.51046581205</v>
      </c>
      <c r="J4" s="21">
        <f>VLOOKUP(B4,RMS!B:E,4,FALSE)</f>
        <v>538465.59925812006</v>
      </c>
      <c r="K4" s="22">
        <f t="shared" ref="K4:K39" si="1">E4-I4</f>
        <v>-0.61646581208333373</v>
      </c>
      <c r="L4" s="22">
        <f t="shared" ref="L4:L39" si="2">G4-J4</f>
        <v>-4.4581200927495956E-3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139266.9417</v>
      </c>
      <c r="F5" s="25">
        <f>VLOOKUP(C5,RA!B9:I44,8,0)</f>
        <v>29711.284899999999</v>
      </c>
      <c r="G5" s="16">
        <f t="shared" si="0"/>
        <v>109555.6568</v>
      </c>
      <c r="H5" s="27">
        <f>RA!J9</f>
        <v>21.334054253881799</v>
      </c>
      <c r="I5" s="20">
        <f>VLOOKUP(B5,RMS!B:D,3,FALSE)</f>
        <v>139266.98356661401</v>
      </c>
      <c r="J5" s="21">
        <f>VLOOKUP(B5,RMS!B:E,4,FALSE)</f>
        <v>109555.652141964</v>
      </c>
      <c r="K5" s="22">
        <f t="shared" si="1"/>
        <v>-4.1866614017635584E-2</v>
      </c>
      <c r="L5" s="22">
        <f t="shared" si="2"/>
        <v>4.6580359921790659E-3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188733.86970000001</v>
      </c>
      <c r="F6" s="25">
        <f>VLOOKUP(C6,RA!B10:I45,8,0)</f>
        <v>48780.2016</v>
      </c>
      <c r="G6" s="16">
        <f t="shared" si="0"/>
        <v>139953.66810000001</v>
      </c>
      <c r="H6" s="27">
        <f>RA!J10</f>
        <v>25.8460241807886</v>
      </c>
      <c r="I6" s="20">
        <f>VLOOKUP(B6,RMS!B:D,3,FALSE)</f>
        <v>188736.547495726</v>
      </c>
      <c r="J6" s="21">
        <f>VLOOKUP(B6,RMS!B:E,4,FALSE)</f>
        <v>139953.66800854701</v>
      </c>
      <c r="K6" s="22">
        <f t="shared" si="1"/>
        <v>-2.6777957259910181</v>
      </c>
      <c r="L6" s="22">
        <f t="shared" si="2"/>
        <v>9.1452995548024774E-5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73426.730200000005</v>
      </c>
      <c r="F7" s="25">
        <f>VLOOKUP(C7,RA!B11:I46,8,0)</f>
        <v>12881.199199999999</v>
      </c>
      <c r="G7" s="16">
        <f t="shared" si="0"/>
        <v>60545.531000000003</v>
      </c>
      <c r="H7" s="27">
        <f>RA!J11</f>
        <v>17.542929073532399</v>
      </c>
      <c r="I7" s="20">
        <f>VLOOKUP(B7,RMS!B:D,3,FALSE)</f>
        <v>73426.762742734994</v>
      </c>
      <c r="J7" s="21">
        <f>VLOOKUP(B7,RMS!B:E,4,FALSE)</f>
        <v>60545.531001709402</v>
      </c>
      <c r="K7" s="22">
        <f t="shared" si="1"/>
        <v>-3.2542734988965094E-2</v>
      </c>
      <c r="L7" s="22">
        <f t="shared" si="2"/>
        <v>-1.7093989299610257E-6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165181.9326</v>
      </c>
      <c r="F8" s="25">
        <f>VLOOKUP(C8,RA!B12:I47,8,0)</f>
        <v>4560.1925000000001</v>
      </c>
      <c r="G8" s="16">
        <f t="shared" si="0"/>
        <v>160621.7401</v>
      </c>
      <c r="H8" s="27">
        <f>RA!J12</f>
        <v>2.7607090123123998</v>
      </c>
      <c r="I8" s="20">
        <f>VLOOKUP(B8,RMS!B:D,3,FALSE)</f>
        <v>165181.93382307701</v>
      </c>
      <c r="J8" s="21">
        <f>VLOOKUP(B8,RMS!B:E,4,FALSE)</f>
        <v>160621.740410256</v>
      </c>
      <c r="K8" s="22">
        <f t="shared" si="1"/>
        <v>-1.2230770080350339E-3</v>
      </c>
      <c r="L8" s="22">
        <f t="shared" si="2"/>
        <v>-3.1025600037537515E-4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287361.78220000002</v>
      </c>
      <c r="F9" s="25">
        <f>VLOOKUP(C9,RA!B13:I48,8,0)</f>
        <v>66217.868400000007</v>
      </c>
      <c r="G9" s="16">
        <f t="shared" si="0"/>
        <v>221143.91380000001</v>
      </c>
      <c r="H9" s="27">
        <f>RA!J13</f>
        <v>23.043380331596499</v>
      </c>
      <c r="I9" s="20">
        <f>VLOOKUP(B9,RMS!B:D,3,FALSE)</f>
        <v>287361.96544359002</v>
      </c>
      <c r="J9" s="21">
        <f>VLOOKUP(B9,RMS!B:E,4,FALSE)</f>
        <v>221143.91317606799</v>
      </c>
      <c r="K9" s="22">
        <f t="shared" si="1"/>
        <v>-0.18324358999961987</v>
      </c>
      <c r="L9" s="22">
        <f t="shared" si="2"/>
        <v>6.2393202097155154E-4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146608.90650000001</v>
      </c>
      <c r="F10" s="25">
        <f>VLOOKUP(C10,RA!B14:I49,8,0)</f>
        <v>24666.273099999999</v>
      </c>
      <c r="G10" s="16">
        <f t="shared" si="0"/>
        <v>121942.63340000002</v>
      </c>
      <c r="H10" s="27">
        <f>RA!J14</f>
        <v>16.8245393058709</v>
      </c>
      <c r="I10" s="20">
        <f>VLOOKUP(B10,RMS!B:D,3,FALSE)</f>
        <v>146608.907200855</v>
      </c>
      <c r="J10" s="21">
        <f>VLOOKUP(B10,RMS!B:E,4,FALSE)</f>
        <v>121942.632555556</v>
      </c>
      <c r="K10" s="22">
        <f t="shared" si="1"/>
        <v>-7.0085498737171292E-4</v>
      </c>
      <c r="L10" s="22">
        <f t="shared" si="2"/>
        <v>8.4444401727523655E-4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126545.2798</v>
      </c>
      <c r="F11" s="25">
        <f>VLOOKUP(C11,RA!B15:I50,8,0)</f>
        <v>24205.473699999999</v>
      </c>
      <c r="G11" s="16">
        <f t="shared" si="0"/>
        <v>102339.8061</v>
      </c>
      <c r="H11" s="27">
        <f>RA!J15</f>
        <v>19.1279151132747</v>
      </c>
      <c r="I11" s="20">
        <f>VLOOKUP(B11,RMS!B:D,3,FALSE)</f>
        <v>126545.36549059799</v>
      </c>
      <c r="J11" s="21">
        <f>VLOOKUP(B11,RMS!B:E,4,FALSE)</f>
        <v>102339.808366667</v>
      </c>
      <c r="K11" s="22">
        <f t="shared" si="1"/>
        <v>-8.569059798901435E-2</v>
      </c>
      <c r="L11" s="22">
        <f t="shared" si="2"/>
        <v>-2.2666669974569231E-3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1155945.8654</v>
      </c>
      <c r="F12" s="25">
        <f>VLOOKUP(C12,RA!B16:I51,8,0)</f>
        <v>48754.022299999997</v>
      </c>
      <c r="G12" s="16">
        <f t="shared" si="0"/>
        <v>1107191.8430999999</v>
      </c>
      <c r="H12" s="27">
        <f>RA!J16</f>
        <v>4.21767348794741</v>
      </c>
      <c r="I12" s="20">
        <f>VLOOKUP(B12,RMS!B:D,3,FALSE)</f>
        <v>1155945.6691000001</v>
      </c>
      <c r="J12" s="21">
        <f>VLOOKUP(B12,RMS!B:E,4,FALSE)</f>
        <v>1107191.8430999999</v>
      </c>
      <c r="K12" s="22">
        <f t="shared" si="1"/>
        <v>0.19629999995231628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474840.21539999999</v>
      </c>
      <c r="F13" s="25">
        <f>VLOOKUP(C13,RA!B17:I52,8,0)</f>
        <v>52411.503900000003</v>
      </c>
      <c r="G13" s="16">
        <f t="shared" si="0"/>
        <v>422428.71149999998</v>
      </c>
      <c r="H13" s="27">
        <f>RA!J17</f>
        <v>11.0377137824877</v>
      </c>
      <c r="I13" s="20">
        <f>VLOOKUP(B13,RMS!B:D,3,FALSE)</f>
        <v>474840.31255640998</v>
      </c>
      <c r="J13" s="21">
        <f>VLOOKUP(B13,RMS!B:E,4,FALSE)</f>
        <v>422428.71227179503</v>
      </c>
      <c r="K13" s="22">
        <f t="shared" si="1"/>
        <v>-9.7156409989111125E-2</v>
      </c>
      <c r="L13" s="22">
        <f t="shared" si="2"/>
        <v>-7.717950502410531E-4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2349724.753</v>
      </c>
      <c r="F14" s="25">
        <f>VLOOKUP(C14,RA!B18:I53,8,0)</f>
        <v>324088.54700000002</v>
      </c>
      <c r="G14" s="16">
        <f t="shared" si="0"/>
        <v>2025636.206</v>
      </c>
      <c r="H14" s="27">
        <f>RA!J18</f>
        <v>13.792617479397199</v>
      </c>
      <c r="I14" s="20">
        <f>VLOOKUP(B14,RMS!B:D,3,FALSE)</f>
        <v>2349725.4722068398</v>
      </c>
      <c r="J14" s="21">
        <f>VLOOKUP(B14,RMS!B:E,4,FALSE)</f>
        <v>2025636.18640855</v>
      </c>
      <c r="K14" s="22">
        <f t="shared" si="1"/>
        <v>-0.71920683979988098</v>
      </c>
      <c r="L14" s="22">
        <f t="shared" si="2"/>
        <v>1.9591449992731214E-2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695163.16130000004</v>
      </c>
      <c r="F15" s="25">
        <f>VLOOKUP(C15,RA!B19:I54,8,0)</f>
        <v>71027.738500000007</v>
      </c>
      <c r="G15" s="16">
        <f t="shared" si="0"/>
        <v>624135.42280000006</v>
      </c>
      <c r="H15" s="27">
        <f>RA!J19</f>
        <v>10.2174198021618</v>
      </c>
      <c r="I15" s="20">
        <f>VLOOKUP(B15,RMS!B:D,3,FALSE)</f>
        <v>695163.23699230806</v>
      </c>
      <c r="J15" s="21">
        <f>VLOOKUP(B15,RMS!B:E,4,FALSE)</f>
        <v>624135.42269914504</v>
      </c>
      <c r="K15" s="22">
        <f t="shared" si="1"/>
        <v>-7.5692308018915355E-2</v>
      </c>
      <c r="L15" s="22">
        <f t="shared" si="2"/>
        <v>1.0085501708090305E-4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1021304.1446</v>
      </c>
      <c r="F16" s="25">
        <f>VLOOKUP(C16,RA!B20:I55,8,0)</f>
        <v>85305.795800000007</v>
      </c>
      <c r="G16" s="16">
        <f t="shared" si="0"/>
        <v>935998.34880000004</v>
      </c>
      <c r="H16" s="27">
        <f>RA!J20</f>
        <v>8.3526338604462005</v>
      </c>
      <c r="I16" s="20">
        <f>VLOOKUP(B16,RMS!B:D,3,FALSE)</f>
        <v>1021304.1733</v>
      </c>
      <c r="J16" s="21">
        <f>VLOOKUP(B16,RMS!B:E,4,FALSE)</f>
        <v>935998.34880000004</v>
      </c>
      <c r="K16" s="22">
        <f t="shared" si="1"/>
        <v>-2.8700000024400651E-2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402385.10249999998</v>
      </c>
      <c r="F17" s="25">
        <f>VLOOKUP(C17,RA!B21:I56,8,0)</f>
        <v>49370.881699999998</v>
      </c>
      <c r="G17" s="16">
        <f t="shared" si="0"/>
        <v>353014.22080000001</v>
      </c>
      <c r="H17" s="27">
        <f>RA!J21</f>
        <v>12.269560029250799</v>
      </c>
      <c r="I17" s="20">
        <f>VLOOKUP(B17,RMS!B:D,3,FALSE)</f>
        <v>402384.82007715001</v>
      </c>
      <c r="J17" s="21">
        <f>VLOOKUP(B17,RMS!B:E,4,FALSE)</f>
        <v>353014.22065786202</v>
      </c>
      <c r="K17" s="22">
        <f t="shared" si="1"/>
        <v>0.28242284996667877</v>
      </c>
      <c r="L17" s="22">
        <f t="shared" si="2"/>
        <v>1.4213798567652702E-4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1562025.2838000001</v>
      </c>
      <c r="F18" s="25">
        <f>VLOOKUP(C18,RA!B22:I57,8,0)</f>
        <v>187892.34659999999</v>
      </c>
      <c r="G18" s="16">
        <f t="shared" si="0"/>
        <v>1374132.9372</v>
      </c>
      <c r="H18" s="27">
        <f>RA!J22</f>
        <v>12.028764742072999</v>
      </c>
      <c r="I18" s="20">
        <f>VLOOKUP(B18,RMS!B:D,3,FALSE)</f>
        <v>1562025.3356641</v>
      </c>
      <c r="J18" s="21">
        <f>VLOOKUP(B18,RMS!B:E,4,FALSE)</f>
        <v>1374132.93620769</v>
      </c>
      <c r="K18" s="22">
        <f t="shared" si="1"/>
        <v>-5.1864099921658635E-2</v>
      </c>
      <c r="L18" s="22">
        <f t="shared" si="2"/>
        <v>9.9231000058352947E-4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3078677.9254000001</v>
      </c>
      <c r="F19" s="25">
        <f>VLOOKUP(C19,RA!B23:I58,8,0)</f>
        <v>135746.16560000001</v>
      </c>
      <c r="G19" s="16">
        <f t="shared" si="0"/>
        <v>2942931.7598000001</v>
      </c>
      <c r="H19" s="27">
        <f>RA!J23</f>
        <v>4.4092356813310696</v>
      </c>
      <c r="I19" s="20">
        <f>VLOOKUP(B19,RMS!B:D,3,FALSE)</f>
        <v>3078678.9764051298</v>
      </c>
      <c r="J19" s="21">
        <f>VLOOKUP(B19,RMS!B:E,4,FALSE)</f>
        <v>2942931.8007777799</v>
      </c>
      <c r="K19" s="22">
        <f t="shared" si="1"/>
        <v>-1.0510051297023892</v>
      </c>
      <c r="L19" s="22">
        <f t="shared" si="2"/>
        <v>-4.0977779775857925E-2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306816.28539999999</v>
      </c>
      <c r="F20" s="25">
        <f>VLOOKUP(C20,RA!B24:I59,8,0)</f>
        <v>53425.368600000002</v>
      </c>
      <c r="G20" s="16">
        <f t="shared" si="0"/>
        <v>253390.91680000001</v>
      </c>
      <c r="H20" s="27">
        <f>RA!J24</f>
        <v>17.4128203561127</v>
      </c>
      <c r="I20" s="20">
        <f>VLOOKUP(B20,RMS!B:D,3,FALSE)</f>
        <v>306816.26751010498</v>
      </c>
      <c r="J20" s="21">
        <f>VLOOKUP(B20,RMS!B:E,4,FALSE)</f>
        <v>253390.91775210301</v>
      </c>
      <c r="K20" s="22">
        <f t="shared" si="1"/>
        <v>1.7889895010739565E-2</v>
      </c>
      <c r="L20" s="22">
        <f t="shared" si="2"/>
        <v>-9.5210300059989095E-4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263924.23489999998</v>
      </c>
      <c r="F21" s="25">
        <f>VLOOKUP(C21,RA!B25:I60,8,0)</f>
        <v>20633.806700000001</v>
      </c>
      <c r="G21" s="16">
        <f t="shared" si="0"/>
        <v>243290.42819999997</v>
      </c>
      <c r="H21" s="27">
        <f>RA!J25</f>
        <v>7.8180795741694897</v>
      </c>
      <c r="I21" s="20">
        <f>VLOOKUP(B21,RMS!B:D,3,FALSE)</f>
        <v>263924.23119076499</v>
      </c>
      <c r="J21" s="21">
        <f>VLOOKUP(B21,RMS!B:E,4,FALSE)</f>
        <v>243290.443002988</v>
      </c>
      <c r="K21" s="22">
        <f t="shared" si="1"/>
        <v>3.7092349957674742E-3</v>
      </c>
      <c r="L21" s="22">
        <f t="shared" si="2"/>
        <v>-1.480298803653568E-2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666184.41540000006</v>
      </c>
      <c r="F22" s="25">
        <f>VLOOKUP(C22,RA!B26:I61,8,0)</f>
        <v>132839.88579999999</v>
      </c>
      <c r="G22" s="16">
        <f t="shared" si="0"/>
        <v>533344.52960000001</v>
      </c>
      <c r="H22" s="27">
        <f>RA!J26</f>
        <v>19.940407300017402</v>
      </c>
      <c r="I22" s="20">
        <f>VLOOKUP(B22,RMS!B:D,3,FALSE)</f>
        <v>666184.42700020398</v>
      </c>
      <c r="J22" s="21">
        <f>VLOOKUP(B22,RMS!B:E,4,FALSE)</f>
        <v>533344.67707383097</v>
      </c>
      <c r="K22" s="22">
        <f t="shared" si="1"/>
        <v>-1.1600203928537667E-2</v>
      </c>
      <c r="L22" s="22">
        <f t="shared" si="2"/>
        <v>-0.14747383096255362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342472.43819999998</v>
      </c>
      <c r="F23" s="25">
        <f>VLOOKUP(C23,RA!B27:I62,8,0)</f>
        <v>110449.0659</v>
      </c>
      <c r="G23" s="16">
        <f t="shared" si="0"/>
        <v>232023.37229999999</v>
      </c>
      <c r="H23" s="27">
        <f>RA!J27</f>
        <v>32.250497727790602</v>
      </c>
      <c r="I23" s="20">
        <f>VLOOKUP(B23,RMS!B:D,3,FALSE)</f>
        <v>342472.40195501101</v>
      </c>
      <c r="J23" s="21">
        <f>VLOOKUP(B23,RMS!B:E,4,FALSE)</f>
        <v>232023.37483557101</v>
      </c>
      <c r="K23" s="22">
        <f t="shared" si="1"/>
        <v>3.6244988965336233E-2</v>
      </c>
      <c r="L23" s="22">
        <f t="shared" si="2"/>
        <v>-2.5355710240546614E-3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993634.91760000004</v>
      </c>
      <c r="F24" s="25">
        <f>VLOOKUP(C24,RA!B28:I63,8,0)</f>
        <v>15262.4458</v>
      </c>
      <c r="G24" s="16">
        <f t="shared" si="0"/>
        <v>978372.47180000006</v>
      </c>
      <c r="H24" s="27">
        <f>RA!J28</f>
        <v>1.5360214833094401</v>
      </c>
      <c r="I24" s="20">
        <f>VLOOKUP(B24,RMS!B:D,3,FALSE)</f>
        <v>993634.91753805301</v>
      </c>
      <c r="J24" s="21">
        <f>VLOOKUP(B24,RMS!B:E,4,FALSE)</f>
        <v>978372.46529065794</v>
      </c>
      <c r="K24" s="22">
        <f t="shared" si="1"/>
        <v>6.194703746587038E-5</v>
      </c>
      <c r="L24" s="22">
        <f t="shared" si="2"/>
        <v>6.5093421144410968E-3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758102.83429999999</v>
      </c>
      <c r="F25" s="25">
        <f>VLOOKUP(C25,RA!B29:I64,8,0)</f>
        <v>126348.0822</v>
      </c>
      <c r="G25" s="16">
        <f t="shared" si="0"/>
        <v>631754.75209999993</v>
      </c>
      <c r="H25" s="27">
        <f>RA!J29</f>
        <v>16.666351381823301</v>
      </c>
      <c r="I25" s="20">
        <f>VLOOKUP(B25,RMS!B:D,3,FALSE)</f>
        <v>758102.831938938</v>
      </c>
      <c r="J25" s="21">
        <f>VLOOKUP(B25,RMS!B:E,4,FALSE)</f>
        <v>631754.69607545703</v>
      </c>
      <c r="K25" s="22">
        <f t="shared" si="1"/>
        <v>2.3610619828104973E-3</v>
      </c>
      <c r="L25" s="22">
        <f t="shared" si="2"/>
        <v>5.6024542893283069E-2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1601886.8927</v>
      </c>
      <c r="F26" s="25">
        <f>VLOOKUP(C26,RA!B30:I65,8,0)</f>
        <v>200522.58749999999</v>
      </c>
      <c r="G26" s="16">
        <f t="shared" si="0"/>
        <v>1401364.3052000001</v>
      </c>
      <c r="H26" s="27">
        <f>RA!J30</f>
        <v>12.5178992607909</v>
      </c>
      <c r="I26" s="20">
        <f>VLOOKUP(B26,RMS!B:D,3,FALSE)</f>
        <v>1601886.8893831901</v>
      </c>
      <c r="J26" s="21">
        <f>VLOOKUP(B26,RMS!B:E,4,FALSE)</f>
        <v>1401364.2551678901</v>
      </c>
      <c r="K26" s="22">
        <f t="shared" si="1"/>
        <v>3.3168098889291286E-3</v>
      </c>
      <c r="L26" s="22">
        <f t="shared" si="2"/>
        <v>5.0032109953463078E-2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1210218.6995999999</v>
      </c>
      <c r="F27" s="25">
        <f>VLOOKUP(C27,RA!B31:I66,8,0)</f>
        <v>5861.7777999999998</v>
      </c>
      <c r="G27" s="16">
        <f t="shared" si="0"/>
        <v>1204356.9217999999</v>
      </c>
      <c r="H27" s="27">
        <f>RA!J31</f>
        <v>0.484356901933297</v>
      </c>
      <c r="I27" s="20">
        <f>VLOOKUP(B27,RMS!B:D,3,FALSE)</f>
        <v>1210218.61956018</v>
      </c>
      <c r="J27" s="21">
        <f>VLOOKUP(B27,RMS!B:E,4,FALSE)</f>
        <v>1204356.45891416</v>
      </c>
      <c r="K27" s="22">
        <f t="shared" si="1"/>
        <v>8.0039819935336709E-2</v>
      </c>
      <c r="L27" s="22">
        <f t="shared" si="2"/>
        <v>0.46288583986461163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189210.67800000001</v>
      </c>
      <c r="F28" s="25">
        <f>VLOOKUP(C28,RA!B32:I67,8,0)</f>
        <v>55910.3825</v>
      </c>
      <c r="G28" s="16">
        <f t="shared" si="0"/>
        <v>133300.29550000001</v>
      </c>
      <c r="H28" s="27">
        <f>RA!J32</f>
        <v>29.549274433655398</v>
      </c>
      <c r="I28" s="20">
        <f>VLOOKUP(B28,RMS!B:D,3,FALSE)</f>
        <v>189210.62676086501</v>
      </c>
      <c r="J28" s="21">
        <f>VLOOKUP(B28,RMS!B:E,4,FALSE)</f>
        <v>133300.27573183601</v>
      </c>
      <c r="K28" s="22">
        <f t="shared" si="1"/>
        <v>5.1239135005744174E-2</v>
      </c>
      <c r="L28" s="22">
        <f t="shared" si="2"/>
        <v>1.9768163998378441E-2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158327.04259999999</v>
      </c>
      <c r="F31" s="25">
        <f>VLOOKUP(C31,RA!B35:I70,8,0)</f>
        <v>16897.839199999999</v>
      </c>
      <c r="G31" s="16">
        <f t="shared" si="0"/>
        <v>141429.2034</v>
      </c>
      <c r="H31" s="27">
        <f>RA!J35</f>
        <v>10.672743532948401</v>
      </c>
      <c r="I31" s="20">
        <f>VLOOKUP(B31,RMS!B:D,3,FALSE)</f>
        <v>158327.03950000001</v>
      </c>
      <c r="J31" s="21">
        <f>VLOOKUP(B31,RMS!B:E,4,FALSE)</f>
        <v>141429.20329999999</v>
      </c>
      <c r="K31" s="22">
        <f t="shared" si="1"/>
        <v>3.0999999726191163E-3</v>
      </c>
      <c r="L31" s="22">
        <f t="shared" si="2"/>
        <v>1.0000000474974513E-4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313066.66739999998</v>
      </c>
      <c r="F35" s="25">
        <f>VLOOKUP(C35,RA!B8:I74,8,0)</f>
        <v>14842.227199999999</v>
      </c>
      <c r="G35" s="16">
        <f t="shared" si="0"/>
        <v>298224.44019999995</v>
      </c>
      <c r="H35" s="27">
        <f>RA!J39</f>
        <v>4.7409158321656601</v>
      </c>
      <c r="I35" s="20">
        <f>VLOOKUP(B35,RMS!B:D,3,FALSE)</f>
        <v>313066.66666666698</v>
      </c>
      <c r="J35" s="21">
        <f>VLOOKUP(B35,RMS!B:E,4,FALSE)</f>
        <v>298224.44017094001</v>
      </c>
      <c r="K35" s="22">
        <f t="shared" si="1"/>
        <v>7.3333299951627851E-4</v>
      </c>
      <c r="L35" s="22">
        <f t="shared" si="2"/>
        <v>2.9059941880404949E-5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399961.17300000001</v>
      </c>
      <c r="F36" s="25">
        <f>VLOOKUP(C36,RA!B8:I75,8,0)</f>
        <v>29851.2235</v>
      </c>
      <c r="G36" s="16">
        <f t="shared" si="0"/>
        <v>370109.94949999999</v>
      </c>
      <c r="H36" s="27">
        <f>RA!J40</f>
        <v>7.4635303412314</v>
      </c>
      <c r="I36" s="20">
        <f>VLOOKUP(B36,RMS!B:D,3,FALSE)</f>
        <v>399961.16726239299</v>
      </c>
      <c r="J36" s="21">
        <f>VLOOKUP(B36,RMS!B:E,4,FALSE)</f>
        <v>370109.94710341899</v>
      </c>
      <c r="K36" s="22">
        <f t="shared" si="1"/>
        <v>5.7376070180907845E-3</v>
      </c>
      <c r="L36" s="22">
        <f t="shared" si="2"/>
        <v>2.3965809959918261E-3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16664.533800000001</v>
      </c>
      <c r="F39" s="25">
        <f>VLOOKUP(C39,RA!B8:I78,8,0)</f>
        <v>1598.4114999999999</v>
      </c>
      <c r="G39" s="16">
        <f t="shared" si="0"/>
        <v>15066.122300000001</v>
      </c>
      <c r="H39" s="27">
        <f>RA!J43</f>
        <v>9.59169646858048</v>
      </c>
      <c r="I39" s="20">
        <f>VLOOKUP(B39,RMS!B:D,3,FALSE)</f>
        <v>16664.5336963921</v>
      </c>
      <c r="J39" s="21">
        <f>VLOOKUP(B39,RMS!B:E,4,FALSE)</f>
        <v>15066.1227592467</v>
      </c>
      <c r="K39" s="22">
        <f t="shared" si="1"/>
        <v>1.03607901110081E-4</v>
      </c>
      <c r="L39" s="22">
        <f t="shared" si="2"/>
        <v>-4.5924669939267915E-4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 x14ac:dyDescent="0.25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 x14ac:dyDescent="0.2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 x14ac:dyDescent="0.2">
      <c r="A7" s="46" t="s">
        <v>5</v>
      </c>
      <c r="B7" s="47"/>
      <c r="C7" s="48"/>
      <c r="D7" s="62">
        <v>19755825.601</v>
      </c>
      <c r="E7" s="62">
        <v>22755047</v>
      </c>
      <c r="F7" s="63">
        <v>86.819533271014606</v>
      </c>
      <c r="G7" s="62">
        <v>17944309.647100002</v>
      </c>
      <c r="H7" s="63">
        <v>10.095211181293701</v>
      </c>
      <c r="I7" s="62">
        <v>2079759.8981999999</v>
      </c>
      <c r="J7" s="63">
        <v>10.527324649468101</v>
      </c>
      <c r="K7" s="62">
        <v>2027266.1170000001</v>
      </c>
      <c r="L7" s="63">
        <v>11.297543103462999</v>
      </c>
      <c r="M7" s="63">
        <v>2.5893877848499999E-2</v>
      </c>
      <c r="N7" s="62">
        <v>321867255.18839997</v>
      </c>
      <c r="O7" s="62">
        <v>2951050552.1033001</v>
      </c>
      <c r="P7" s="62">
        <v>1194502</v>
      </c>
      <c r="Q7" s="62">
        <v>1151041</v>
      </c>
      <c r="R7" s="63">
        <v>3.7757994719562502</v>
      </c>
      <c r="S7" s="62">
        <v>16.5389640209895</v>
      </c>
      <c r="T7" s="62">
        <v>16.875435321070199</v>
      </c>
      <c r="U7" s="64">
        <v>-2.0344158174219502</v>
      </c>
      <c r="V7" s="52"/>
      <c r="W7" s="52"/>
    </row>
    <row r="8" spans="1:23" ht="14.25" thickBot="1" x14ac:dyDescent="0.2">
      <c r="A8" s="49">
        <v>41777</v>
      </c>
      <c r="B8" s="39" t="s">
        <v>6</v>
      </c>
      <c r="C8" s="40"/>
      <c r="D8" s="65">
        <v>668162.89399999997</v>
      </c>
      <c r="E8" s="65">
        <v>652715</v>
      </c>
      <c r="F8" s="66">
        <v>102.366713496702</v>
      </c>
      <c r="G8" s="65">
        <v>503230.451</v>
      </c>
      <c r="H8" s="66">
        <v>32.774734253909401</v>
      </c>
      <c r="I8" s="65">
        <v>129697.29919999999</v>
      </c>
      <c r="J8" s="66">
        <v>19.4110299097214</v>
      </c>
      <c r="K8" s="65">
        <v>104608.90640000001</v>
      </c>
      <c r="L8" s="66">
        <v>20.787475438365298</v>
      </c>
      <c r="M8" s="66">
        <v>0.239830370695855</v>
      </c>
      <c r="N8" s="65">
        <v>10464266.223099999</v>
      </c>
      <c r="O8" s="65">
        <v>116076294.80949999</v>
      </c>
      <c r="P8" s="65">
        <v>30418</v>
      </c>
      <c r="Q8" s="65">
        <v>28110</v>
      </c>
      <c r="R8" s="66">
        <v>8.2106012095339604</v>
      </c>
      <c r="S8" s="65">
        <v>21.966036360050001</v>
      </c>
      <c r="T8" s="65">
        <v>23.114849946638198</v>
      </c>
      <c r="U8" s="67">
        <v>-5.2299539514448199</v>
      </c>
      <c r="V8" s="52"/>
      <c r="W8" s="52"/>
    </row>
    <row r="9" spans="1:23" ht="12" customHeight="1" thickBot="1" x14ac:dyDescent="0.2">
      <c r="A9" s="50"/>
      <c r="B9" s="39" t="s">
        <v>7</v>
      </c>
      <c r="C9" s="40"/>
      <c r="D9" s="65">
        <v>139266.9417</v>
      </c>
      <c r="E9" s="65">
        <v>135355</v>
      </c>
      <c r="F9" s="66">
        <v>102.890134608991</v>
      </c>
      <c r="G9" s="65">
        <v>129299.908</v>
      </c>
      <c r="H9" s="66">
        <v>7.7084615559045897</v>
      </c>
      <c r="I9" s="65">
        <v>29711.284899999999</v>
      </c>
      <c r="J9" s="66">
        <v>21.334054253881799</v>
      </c>
      <c r="K9" s="65">
        <v>28769.127700000001</v>
      </c>
      <c r="L9" s="66">
        <v>22.249921245110201</v>
      </c>
      <c r="M9" s="66">
        <v>3.2748897006007999E-2</v>
      </c>
      <c r="N9" s="65">
        <v>1827554.8798</v>
      </c>
      <c r="O9" s="65">
        <v>19546076.228799999</v>
      </c>
      <c r="P9" s="65">
        <v>7972</v>
      </c>
      <c r="Q9" s="65">
        <v>7805</v>
      </c>
      <c r="R9" s="66">
        <v>2.1396540679051901</v>
      </c>
      <c r="S9" s="65">
        <v>17.4695110010035</v>
      </c>
      <c r="T9" s="65">
        <v>18.016670019218498</v>
      </c>
      <c r="U9" s="67">
        <v>-3.1320797598943102</v>
      </c>
      <c r="V9" s="52"/>
      <c r="W9" s="52"/>
    </row>
    <row r="10" spans="1:23" ht="14.25" thickBot="1" x14ac:dyDescent="0.2">
      <c r="A10" s="50"/>
      <c r="B10" s="39" t="s">
        <v>8</v>
      </c>
      <c r="C10" s="40"/>
      <c r="D10" s="65">
        <v>188733.86970000001</v>
      </c>
      <c r="E10" s="65">
        <v>187242</v>
      </c>
      <c r="F10" s="66">
        <v>100.79676018201</v>
      </c>
      <c r="G10" s="65">
        <v>186869.7855</v>
      </c>
      <c r="H10" s="66">
        <v>0.997531085623238</v>
      </c>
      <c r="I10" s="65">
        <v>48780.2016</v>
      </c>
      <c r="J10" s="66">
        <v>25.8460241807886</v>
      </c>
      <c r="K10" s="65">
        <v>42750.906900000002</v>
      </c>
      <c r="L10" s="66">
        <v>22.877377841266899</v>
      </c>
      <c r="M10" s="66">
        <v>0.14103314145132201</v>
      </c>
      <c r="N10" s="65">
        <v>2810057.2941000001</v>
      </c>
      <c r="O10" s="65">
        <v>27838515.821600001</v>
      </c>
      <c r="P10" s="65">
        <v>113138</v>
      </c>
      <c r="Q10" s="65">
        <v>107911</v>
      </c>
      <c r="R10" s="66">
        <v>4.8438064701467098</v>
      </c>
      <c r="S10" s="65">
        <v>1.66817399724231</v>
      </c>
      <c r="T10" s="65">
        <v>1.84293487781598</v>
      </c>
      <c r="U10" s="67">
        <v>-10.4761781961937</v>
      </c>
      <c r="V10" s="52"/>
      <c r="W10" s="52"/>
    </row>
    <row r="11" spans="1:23" ht="14.25" thickBot="1" x14ac:dyDescent="0.2">
      <c r="A11" s="50"/>
      <c r="B11" s="39" t="s">
        <v>9</v>
      </c>
      <c r="C11" s="40"/>
      <c r="D11" s="65">
        <v>73426.730200000005</v>
      </c>
      <c r="E11" s="65">
        <v>73429</v>
      </c>
      <c r="F11" s="66">
        <v>99.996908850726498</v>
      </c>
      <c r="G11" s="65">
        <v>59929.447899999999</v>
      </c>
      <c r="H11" s="66">
        <v>22.521953351751101</v>
      </c>
      <c r="I11" s="65">
        <v>12881.199199999999</v>
      </c>
      <c r="J11" s="66">
        <v>17.542929073532399</v>
      </c>
      <c r="K11" s="65">
        <v>7390.0468000000001</v>
      </c>
      <c r="L11" s="66">
        <v>12.331244586686701</v>
      </c>
      <c r="M11" s="66">
        <v>0.74304703997273702</v>
      </c>
      <c r="N11" s="65">
        <v>1084695.8145000001</v>
      </c>
      <c r="O11" s="65">
        <v>11880469.500800001</v>
      </c>
      <c r="P11" s="65">
        <v>3798</v>
      </c>
      <c r="Q11" s="65">
        <v>3515</v>
      </c>
      <c r="R11" s="66">
        <v>8.0512091038406695</v>
      </c>
      <c r="S11" s="65">
        <v>19.3329989994734</v>
      </c>
      <c r="T11" s="65">
        <v>19.655006657183499</v>
      </c>
      <c r="U11" s="67">
        <v>-1.665585653415</v>
      </c>
      <c r="V11" s="52"/>
      <c r="W11" s="52"/>
    </row>
    <row r="12" spans="1:23" ht="14.25" thickBot="1" x14ac:dyDescent="0.2">
      <c r="A12" s="50"/>
      <c r="B12" s="39" t="s">
        <v>10</v>
      </c>
      <c r="C12" s="40"/>
      <c r="D12" s="65">
        <v>165181.9326</v>
      </c>
      <c r="E12" s="65">
        <v>206600</v>
      </c>
      <c r="F12" s="66">
        <v>79.952532720232298</v>
      </c>
      <c r="G12" s="65">
        <v>149615.7237</v>
      </c>
      <c r="H12" s="66">
        <v>10.404126327799901</v>
      </c>
      <c r="I12" s="65">
        <v>4560.1925000000001</v>
      </c>
      <c r="J12" s="66">
        <v>2.7607090123123998</v>
      </c>
      <c r="K12" s="65">
        <v>19813.903600000001</v>
      </c>
      <c r="L12" s="66">
        <v>13.2431960425026</v>
      </c>
      <c r="M12" s="66">
        <v>-0.76984886007015796</v>
      </c>
      <c r="N12" s="65">
        <v>3869699.5792999999</v>
      </c>
      <c r="O12" s="65">
        <v>34667621.685800001</v>
      </c>
      <c r="P12" s="65">
        <v>1853</v>
      </c>
      <c r="Q12" s="65">
        <v>1767</v>
      </c>
      <c r="R12" s="66">
        <v>4.8670062252405204</v>
      </c>
      <c r="S12" s="65">
        <v>89.142974959525105</v>
      </c>
      <c r="T12" s="65">
        <v>84.710764968873804</v>
      </c>
      <c r="U12" s="67">
        <v>4.9720238668988896</v>
      </c>
      <c r="V12" s="52"/>
      <c r="W12" s="52"/>
    </row>
    <row r="13" spans="1:23" ht="14.25" thickBot="1" x14ac:dyDescent="0.2">
      <c r="A13" s="50"/>
      <c r="B13" s="39" t="s">
        <v>11</v>
      </c>
      <c r="C13" s="40"/>
      <c r="D13" s="65">
        <v>287361.78220000002</v>
      </c>
      <c r="E13" s="65">
        <v>321741</v>
      </c>
      <c r="F13" s="66">
        <v>89.314629531206805</v>
      </c>
      <c r="G13" s="65">
        <v>275957.14020000002</v>
      </c>
      <c r="H13" s="66">
        <v>4.1327584391309697</v>
      </c>
      <c r="I13" s="65">
        <v>66217.868400000007</v>
      </c>
      <c r="J13" s="66">
        <v>23.043380331596499</v>
      </c>
      <c r="K13" s="65">
        <v>65858.647200000007</v>
      </c>
      <c r="L13" s="66">
        <v>23.865534753791501</v>
      </c>
      <c r="M13" s="66">
        <v>5.4544272509749999E-3</v>
      </c>
      <c r="N13" s="65">
        <v>5135878.0483999997</v>
      </c>
      <c r="O13" s="65">
        <v>56689933.227799997</v>
      </c>
      <c r="P13" s="65">
        <v>12938</v>
      </c>
      <c r="Q13" s="65">
        <v>12005</v>
      </c>
      <c r="R13" s="66">
        <v>7.7717617659308598</v>
      </c>
      <c r="S13" s="65">
        <v>22.2106803369918</v>
      </c>
      <c r="T13" s="65">
        <v>22.2900577842566</v>
      </c>
      <c r="U13" s="67">
        <v>-0.35738413259026203</v>
      </c>
      <c r="V13" s="52"/>
      <c r="W13" s="52"/>
    </row>
    <row r="14" spans="1:23" ht="14.25" thickBot="1" x14ac:dyDescent="0.2">
      <c r="A14" s="50"/>
      <c r="B14" s="39" t="s">
        <v>12</v>
      </c>
      <c r="C14" s="40"/>
      <c r="D14" s="65">
        <v>146608.90650000001</v>
      </c>
      <c r="E14" s="65">
        <v>153135</v>
      </c>
      <c r="F14" s="66">
        <v>95.738339700264504</v>
      </c>
      <c r="G14" s="65">
        <v>152485.77160000001</v>
      </c>
      <c r="H14" s="66">
        <v>-3.85404161866076</v>
      </c>
      <c r="I14" s="65">
        <v>24666.273099999999</v>
      </c>
      <c r="J14" s="66">
        <v>16.8245393058709</v>
      </c>
      <c r="K14" s="65">
        <v>30682.76</v>
      </c>
      <c r="L14" s="66">
        <v>20.121719999218602</v>
      </c>
      <c r="M14" s="66">
        <v>-0.19608688722918</v>
      </c>
      <c r="N14" s="65">
        <v>2746451.5184999998</v>
      </c>
      <c r="O14" s="65">
        <v>25278770.536899999</v>
      </c>
      <c r="P14" s="65">
        <v>2870</v>
      </c>
      <c r="Q14" s="65">
        <v>2995</v>
      </c>
      <c r="R14" s="66">
        <v>-4.1736227045075198</v>
      </c>
      <c r="S14" s="65">
        <v>51.083242682926802</v>
      </c>
      <c r="T14" s="65">
        <v>47.286012821368999</v>
      </c>
      <c r="U14" s="67">
        <v>7.4334158564037303</v>
      </c>
      <c r="V14" s="52"/>
      <c r="W14" s="52"/>
    </row>
    <row r="15" spans="1:23" ht="14.25" thickBot="1" x14ac:dyDescent="0.2">
      <c r="A15" s="50"/>
      <c r="B15" s="39" t="s">
        <v>13</v>
      </c>
      <c r="C15" s="40"/>
      <c r="D15" s="65">
        <v>126545.2798</v>
      </c>
      <c r="E15" s="65">
        <v>110909</v>
      </c>
      <c r="F15" s="66">
        <v>114.09829662155499</v>
      </c>
      <c r="G15" s="65">
        <v>102493.63219999999</v>
      </c>
      <c r="H15" s="66">
        <v>23.466479900982598</v>
      </c>
      <c r="I15" s="65">
        <v>24205.473699999999</v>
      </c>
      <c r="J15" s="66">
        <v>19.1279151132747</v>
      </c>
      <c r="K15" s="65">
        <v>24994.588500000002</v>
      </c>
      <c r="L15" s="66">
        <v>24.386479397302502</v>
      </c>
      <c r="M15" s="66">
        <v>-3.1571425950861001E-2</v>
      </c>
      <c r="N15" s="65">
        <v>2438433.0795999998</v>
      </c>
      <c r="O15" s="65">
        <v>19741918.138</v>
      </c>
      <c r="P15" s="65">
        <v>4673</v>
      </c>
      <c r="Q15" s="65">
        <v>4338</v>
      </c>
      <c r="R15" s="66">
        <v>7.7224527431996304</v>
      </c>
      <c r="S15" s="65">
        <v>27.080094115129501</v>
      </c>
      <c r="T15" s="65">
        <v>27.6687427155371</v>
      </c>
      <c r="U15" s="67">
        <v>-2.1737317378035601</v>
      </c>
      <c r="V15" s="52"/>
      <c r="W15" s="52"/>
    </row>
    <row r="16" spans="1:23" ht="14.25" thickBot="1" x14ac:dyDescent="0.2">
      <c r="A16" s="50"/>
      <c r="B16" s="39" t="s">
        <v>14</v>
      </c>
      <c r="C16" s="40"/>
      <c r="D16" s="65">
        <v>1155945.8654</v>
      </c>
      <c r="E16" s="65">
        <v>1182090</v>
      </c>
      <c r="F16" s="66">
        <v>97.788312683467396</v>
      </c>
      <c r="G16" s="65">
        <v>902737.71310000005</v>
      </c>
      <c r="H16" s="66">
        <v>28.048917047066102</v>
      </c>
      <c r="I16" s="65">
        <v>48754.022299999997</v>
      </c>
      <c r="J16" s="66">
        <v>4.21767348794741</v>
      </c>
      <c r="K16" s="65">
        <v>61426.886700000003</v>
      </c>
      <c r="L16" s="66">
        <v>6.8045109679820701</v>
      </c>
      <c r="M16" s="66">
        <v>-0.20630810188855001</v>
      </c>
      <c r="N16" s="65">
        <v>17485514.754099999</v>
      </c>
      <c r="O16" s="65">
        <v>147354584.0591</v>
      </c>
      <c r="P16" s="65">
        <v>64406</v>
      </c>
      <c r="Q16" s="65">
        <v>58777</v>
      </c>
      <c r="R16" s="66">
        <v>9.5768753083689298</v>
      </c>
      <c r="S16" s="65">
        <v>17.947797804552401</v>
      </c>
      <c r="T16" s="65">
        <v>18.302542727597501</v>
      </c>
      <c r="U16" s="67">
        <v>-1.9765373273548801</v>
      </c>
      <c r="V16" s="52"/>
      <c r="W16" s="52"/>
    </row>
    <row r="17" spans="1:21" ht="12" thickBot="1" x14ac:dyDescent="0.2">
      <c r="A17" s="50"/>
      <c r="B17" s="39" t="s">
        <v>15</v>
      </c>
      <c r="C17" s="40"/>
      <c r="D17" s="65">
        <v>474840.21539999999</v>
      </c>
      <c r="E17" s="65">
        <v>403319</v>
      </c>
      <c r="F17" s="66">
        <v>117.733162930584</v>
      </c>
      <c r="G17" s="65">
        <v>616493.65</v>
      </c>
      <c r="H17" s="66">
        <v>-22.977273910282801</v>
      </c>
      <c r="I17" s="65">
        <v>52411.503900000003</v>
      </c>
      <c r="J17" s="66">
        <v>11.0377137824877</v>
      </c>
      <c r="K17" s="65">
        <v>49431.770700000001</v>
      </c>
      <c r="L17" s="66">
        <v>8.0182124665842096</v>
      </c>
      <c r="M17" s="66">
        <v>6.0279718039718003E-2</v>
      </c>
      <c r="N17" s="65">
        <v>14647962.916200001</v>
      </c>
      <c r="O17" s="65">
        <v>160990044.68290001</v>
      </c>
      <c r="P17" s="65">
        <v>14259</v>
      </c>
      <c r="Q17" s="65">
        <v>14288</v>
      </c>
      <c r="R17" s="66">
        <v>-0.202967525195974</v>
      </c>
      <c r="S17" s="65">
        <v>33.301088112770898</v>
      </c>
      <c r="T17" s="65">
        <v>38.116874279115301</v>
      </c>
      <c r="U17" s="67">
        <v>-14.4613477794968</v>
      </c>
    </row>
    <row r="18" spans="1:21" ht="12" thickBot="1" x14ac:dyDescent="0.2">
      <c r="A18" s="50"/>
      <c r="B18" s="39" t="s">
        <v>16</v>
      </c>
      <c r="C18" s="40"/>
      <c r="D18" s="65">
        <v>2349724.753</v>
      </c>
      <c r="E18" s="65">
        <v>2293862</v>
      </c>
      <c r="F18" s="66">
        <v>102.43531446094001</v>
      </c>
      <c r="G18" s="65">
        <v>2119747.5096999998</v>
      </c>
      <c r="H18" s="66">
        <v>10.849275314518399</v>
      </c>
      <c r="I18" s="65">
        <v>324088.54700000002</v>
      </c>
      <c r="J18" s="66">
        <v>13.792617479397199</v>
      </c>
      <c r="K18" s="65">
        <v>373366.76140000002</v>
      </c>
      <c r="L18" s="66">
        <v>17.613737470687798</v>
      </c>
      <c r="M18" s="66">
        <v>-0.131983399419979</v>
      </c>
      <c r="N18" s="65">
        <v>32332849.2031</v>
      </c>
      <c r="O18" s="65">
        <v>388738564.51859999</v>
      </c>
      <c r="P18" s="65">
        <v>120580</v>
      </c>
      <c r="Q18" s="65">
        <v>115121</v>
      </c>
      <c r="R18" s="66">
        <v>4.7419671476099099</v>
      </c>
      <c r="S18" s="65">
        <v>19.486853151434701</v>
      </c>
      <c r="T18" s="65">
        <v>20.373421746683899</v>
      </c>
      <c r="U18" s="67">
        <v>-4.5495729267293896</v>
      </c>
    </row>
    <row r="19" spans="1:21" ht="12" thickBot="1" x14ac:dyDescent="0.2">
      <c r="A19" s="50"/>
      <c r="B19" s="39" t="s">
        <v>17</v>
      </c>
      <c r="C19" s="40"/>
      <c r="D19" s="65">
        <v>695163.16130000004</v>
      </c>
      <c r="E19" s="65">
        <v>696355</v>
      </c>
      <c r="F19" s="66">
        <v>99.828846105793801</v>
      </c>
      <c r="G19" s="65">
        <v>620973.5675</v>
      </c>
      <c r="H19" s="66">
        <v>11.947303022684601</v>
      </c>
      <c r="I19" s="65">
        <v>71027.738500000007</v>
      </c>
      <c r="J19" s="66">
        <v>10.2174198021618</v>
      </c>
      <c r="K19" s="65">
        <v>61395.652600000001</v>
      </c>
      <c r="L19" s="66">
        <v>9.8869993528347706</v>
      </c>
      <c r="M19" s="66">
        <v>0.156885471398996</v>
      </c>
      <c r="N19" s="65">
        <v>11966540.4542</v>
      </c>
      <c r="O19" s="65">
        <v>122560550.57969999</v>
      </c>
      <c r="P19" s="65">
        <v>16039</v>
      </c>
      <c r="Q19" s="65">
        <v>15621</v>
      </c>
      <c r="R19" s="66">
        <v>2.6758850265667902</v>
      </c>
      <c r="S19" s="65">
        <v>43.342051331130399</v>
      </c>
      <c r="T19" s="65">
        <v>44.376678528903398</v>
      </c>
      <c r="U19" s="67">
        <v>-2.3871209737364398</v>
      </c>
    </row>
    <row r="20" spans="1:21" ht="12" thickBot="1" x14ac:dyDescent="0.2">
      <c r="A20" s="50"/>
      <c r="B20" s="39" t="s">
        <v>18</v>
      </c>
      <c r="C20" s="40"/>
      <c r="D20" s="65">
        <v>1021304.1446</v>
      </c>
      <c r="E20" s="65">
        <v>1113697</v>
      </c>
      <c r="F20" s="66">
        <v>91.703950410210297</v>
      </c>
      <c r="G20" s="65">
        <v>930607.4595</v>
      </c>
      <c r="H20" s="66">
        <v>9.7459658392089299</v>
      </c>
      <c r="I20" s="65">
        <v>85305.795800000007</v>
      </c>
      <c r="J20" s="66">
        <v>8.3526338604462005</v>
      </c>
      <c r="K20" s="65">
        <v>59853.143300000003</v>
      </c>
      <c r="L20" s="66">
        <v>6.43162083959204</v>
      </c>
      <c r="M20" s="66">
        <v>0.42525172608603801</v>
      </c>
      <c r="N20" s="65">
        <v>21011302.193500001</v>
      </c>
      <c r="O20" s="65">
        <v>173069608.11090001</v>
      </c>
      <c r="P20" s="65">
        <v>45604</v>
      </c>
      <c r="Q20" s="65">
        <v>43809</v>
      </c>
      <c r="R20" s="66">
        <v>4.0973315985299896</v>
      </c>
      <c r="S20" s="65">
        <v>22.395056236295101</v>
      </c>
      <c r="T20" s="65">
        <v>21.453853253897599</v>
      </c>
      <c r="U20" s="67">
        <v>4.2027265860225</v>
      </c>
    </row>
    <row r="21" spans="1:21" ht="12" thickBot="1" x14ac:dyDescent="0.2">
      <c r="A21" s="50"/>
      <c r="B21" s="39" t="s">
        <v>19</v>
      </c>
      <c r="C21" s="40"/>
      <c r="D21" s="65">
        <v>402385.10249999998</v>
      </c>
      <c r="E21" s="65">
        <v>404418</v>
      </c>
      <c r="F21" s="66">
        <v>99.497327641202901</v>
      </c>
      <c r="G21" s="65">
        <v>370537.272</v>
      </c>
      <c r="H21" s="66">
        <v>8.5950410138497393</v>
      </c>
      <c r="I21" s="65">
        <v>49370.881699999998</v>
      </c>
      <c r="J21" s="66">
        <v>12.269560029250799</v>
      </c>
      <c r="K21" s="65">
        <v>54657.982100000001</v>
      </c>
      <c r="L21" s="66">
        <v>14.7510078554257</v>
      </c>
      <c r="M21" s="66">
        <v>-9.6730618234806998E-2</v>
      </c>
      <c r="N21" s="65">
        <v>6666022.5091000004</v>
      </c>
      <c r="O21" s="65">
        <v>70922027.740899995</v>
      </c>
      <c r="P21" s="65">
        <v>37364</v>
      </c>
      <c r="Q21" s="65">
        <v>36388</v>
      </c>
      <c r="R21" s="66">
        <v>2.6822029240408898</v>
      </c>
      <c r="S21" s="65">
        <v>10.769326156193101</v>
      </c>
      <c r="T21" s="65">
        <v>10.670735132461299</v>
      </c>
      <c r="U21" s="67">
        <v>0.91547996877391302</v>
      </c>
    </row>
    <row r="22" spans="1:21" ht="12" thickBot="1" x14ac:dyDescent="0.2">
      <c r="A22" s="50"/>
      <c r="B22" s="39" t="s">
        <v>20</v>
      </c>
      <c r="C22" s="40"/>
      <c r="D22" s="65">
        <v>1562025.2838000001</v>
      </c>
      <c r="E22" s="65">
        <v>1382781</v>
      </c>
      <c r="F22" s="66">
        <v>112.96259377298399</v>
      </c>
      <c r="G22" s="65">
        <v>1249308.6638</v>
      </c>
      <c r="H22" s="66">
        <v>25.031173565131201</v>
      </c>
      <c r="I22" s="65">
        <v>187892.34659999999</v>
      </c>
      <c r="J22" s="66">
        <v>12.028764742072999</v>
      </c>
      <c r="K22" s="65">
        <v>94726.150699999998</v>
      </c>
      <c r="L22" s="66">
        <v>7.5822855828017</v>
      </c>
      <c r="M22" s="66">
        <v>0.98353195196392595</v>
      </c>
      <c r="N22" s="65">
        <v>22003190.941</v>
      </c>
      <c r="O22" s="65">
        <v>195440964.486</v>
      </c>
      <c r="P22" s="65">
        <v>94961</v>
      </c>
      <c r="Q22" s="65">
        <v>90135</v>
      </c>
      <c r="R22" s="66">
        <v>5.3541909358185</v>
      </c>
      <c r="S22" s="65">
        <v>16.449124206779601</v>
      </c>
      <c r="T22" s="65">
        <v>16.7142489998336</v>
      </c>
      <c r="U22" s="67">
        <v>-1.6117866806835099</v>
      </c>
    </row>
    <row r="23" spans="1:21" ht="12" thickBot="1" x14ac:dyDescent="0.2">
      <c r="A23" s="50"/>
      <c r="B23" s="39" t="s">
        <v>21</v>
      </c>
      <c r="C23" s="40"/>
      <c r="D23" s="65">
        <v>3078677.9254000001</v>
      </c>
      <c r="E23" s="65">
        <v>3303360</v>
      </c>
      <c r="F23" s="66">
        <v>93.198377573137705</v>
      </c>
      <c r="G23" s="65">
        <v>2728561.0167</v>
      </c>
      <c r="H23" s="66">
        <v>12.831558706480401</v>
      </c>
      <c r="I23" s="65">
        <v>135746.16560000001</v>
      </c>
      <c r="J23" s="66">
        <v>4.4092356813310696</v>
      </c>
      <c r="K23" s="65">
        <v>226241.1784</v>
      </c>
      <c r="L23" s="66">
        <v>8.2915931516760608</v>
      </c>
      <c r="M23" s="66">
        <v>-0.399993553074598</v>
      </c>
      <c r="N23" s="65">
        <v>48164985.125799999</v>
      </c>
      <c r="O23" s="65">
        <v>406159870.0571</v>
      </c>
      <c r="P23" s="65">
        <v>107650</v>
      </c>
      <c r="Q23" s="65">
        <v>95611</v>
      </c>
      <c r="R23" s="66">
        <v>12.591647404587301</v>
      </c>
      <c r="S23" s="65">
        <v>28.598958898281499</v>
      </c>
      <c r="T23" s="65">
        <v>28.621038867912699</v>
      </c>
      <c r="U23" s="67">
        <v>-7.7205501465117995E-2</v>
      </c>
    </row>
    <row r="24" spans="1:21" ht="12" thickBot="1" x14ac:dyDescent="0.2">
      <c r="A24" s="50"/>
      <c r="B24" s="39" t="s">
        <v>22</v>
      </c>
      <c r="C24" s="40"/>
      <c r="D24" s="65">
        <v>306816.28539999999</v>
      </c>
      <c r="E24" s="65">
        <v>297933</v>
      </c>
      <c r="F24" s="66">
        <v>102.981638623449</v>
      </c>
      <c r="G24" s="65">
        <v>273417.47220000002</v>
      </c>
      <c r="H24" s="66">
        <v>12.2153178183029</v>
      </c>
      <c r="I24" s="65">
        <v>53425.368600000002</v>
      </c>
      <c r="J24" s="66">
        <v>17.4128203561127</v>
      </c>
      <c r="K24" s="65">
        <v>34438.759700000002</v>
      </c>
      <c r="L24" s="66">
        <v>12.595668968371101</v>
      </c>
      <c r="M24" s="66">
        <v>0.55131511893559904</v>
      </c>
      <c r="N24" s="65">
        <v>4765257.7647000002</v>
      </c>
      <c r="O24" s="65">
        <v>46705048.405299999</v>
      </c>
      <c r="P24" s="65">
        <v>35227</v>
      </c>
      <c r="Q24" s="65">
        <v>34385</v>
      </c>
      <c r="R24" s="66">
        <v>2.4487421840919001</v>
      </c>
      <c r="S24" s="65">
        <v>8.7096910154143199</v>
      </c>
      <c r="T24" s="65">
        <v>8.7736999505598394</v>
      </c>
      <c r="U24" s="67">
        <v>-0.73491625629704604</v>
      </c>
    </row>
    <row r="25" spans="1:21" ht="12" thickBot="1" x14ac:dyDescent="0.2">
      <c r="A25" s="50"/>
      <c r="B25" s="39" t="s">
        <v>23</v>
      </c>
      <c r="C25" s="40"/>
      <c r="D25" s="65">
        <v>263924.23489999998</v>
      </c>
      <c r="E25" s="65">
        <v>280104</v>
      </c>
      <c r="F25" s="66">
        <v>94.223657962756704</v>
      </c>
      <c r="G25" s="65">
        <v>257450.5601</v>
      </c>
      <c r="H25" s="66">
        <v>2.5145312550438601</v>
      </c>
      <c r="I25" s="65">
        <v>20633.806700000001</v>
      </c>
      <c r="J25" s="66">
        <v>7.8180795741694897</v>
      </c>
      <c r="K25" s="65">
        <v>25141.9205</v>
      </c>
      <c r="L25" s="66">
        <v>9.7657276372730593</v>
      </c>
      <c r="M25" s="66">
        <v>-0.179306660364311</v>
      </c>
      <c r="N25" s="65">
        <v>4128855.3026000001</v>
      </c>
      <c r="O25" s="65">
        <v>47427389.951099999</v>
      </c>
      <c r="P25" s="65">
        <v>23408</v>
      </c>
      <c r="Q25" s="65">
        <v>24514</v>
      </c>
      <c r="R25" s="66">
        <v>-4.5117075956596198</v>
      </c>
      <c r="S25" s="65">
        <v>11.274958770505799</v>
      </c>
      <c r="T25" s="65">
        <v>11.4048660316554</v>
      </c>
      <c r="U25" s="67">
        <v>-1.15217504377397</v>
      </c>
    </row>
    <row r="26" spans="1:21" ht="12" thickBot="1" x14ac:dyDescent="0.2">
      <c r="A26" s="50"/>
      <c r="B26" s="39" t="s">
        <v>24</v>
      </c>
      <c r="C26" s="40"/>
      <c r="D26" s="65">
        <v>666184.41540000006</v>
      </c>
      <c r="E26" s="65">
        <v>659810</v>
      </c>
      <c r="F26" s="66">
        <v>100.96609863445499</v>
      </c>
      <c r="G26" s="65">
        <v>572465.99320000003</v>
      </c>
      <c r="H26" s="66">
        <v>16.371002524731299</v>
      </c>
      <c r="I26" s="65">
        <v>132839.88579999999</v>
      </c>
      <c r="J26" s="66">
        <v>19.940407300017402</v>
      </c>
      <c r="K26" s="65">
        <v>118359.36960000001</v>
      </c>
      <c r="L26" s="66">
        <v>20.675353821174401</v>
      </c>
      <c r="M26" s="66">
        <v>0.122343640802899</v>
      </c>
      <c r="N26" s="65">
        <v>10058929.396500001</v>
      </c>
      <c r="O26" s="65">
        <v>95344702.306299999</v>
      </c>
      <c r="P26" s="65">
        <v>50601</v>
      </c>
      <c r="Q26" s="65">
        <v>48350</v>
      </c>
      <c r="R26" s="66">
        <v>4.6556359875904896</v>
      </c>
      <c r="S26" s="65">
        <v>13.165439722535099</v>
      </c>
      <c r="T26" s="65">
        <v>13.4372080496381</v>
      </c>
      <c r="U26" s="67">
        <v>-2.06425560277903</v>
      </c>
    </row>
    <row r="27" spans="1:21" ht="12" thickBot="1" x14ac:dyDescent="0.2">
      <c r="A27" s="50"/>
      <c r="B27" s="39" t="s">
        <v>25</v>
      </c>
      <c r="C27" s="40"/>
      <c r="D27" s="65">
        <v>342472.43819999998</v>
      </c>
      <c r="E27" s="65">
        <v>360232</v>
      </c>
      <c r="F27" s="66">
        <v>95.069965522218993</v>
      </c>
      <c r="G27" s="65">
        <v>331389.14169999998</v>
      </c>
      <c r="H27" s="66">
        <v>3.34449597326683</v>
      </c>
      <c r="I27" s="65">
        <v>110449.0659</v>
      </c>
      <c r="J27" s="66">
        <v>32.250497727790602</v>
      </c>
      <c r="K27" s="65">
        <v>93599.526800000007</v>
      </c>
      <c r="L27" s="66">
        <v>28.244596766158899</v>
      </c>
      <c r="M27" s="66">
        <v>0.18001735346379999</v>
      </c>
      <c r="N27" s="65">
        <v>4954123.8903000001</v>
      </c>
      <c r="O27" s="65">
        <v>40329753.1153</v>
      </c>
      <c r="P27" s="65">
        <v>47541</v>
      </c>
      <c r="Q27" s="65">
        <v>45222</v>
      </c>
      <c r="R27" s="66">
        <v>5.1280350271991404</v>
      </c>
      <c r="S27" s="65">
        <v>7.2037281125765098</v>
      </c>
      <c r="T27" s="65">
        <v>7.2990194684003402</v>
      </c>
      <c r="U27" s="67">
        <v>-1.3228061128162401</v>
      </c>
    </row>
    <row r="28" spans="1:21" ht="12" thickBot="1" x14ac:dyDescent="0.2">
      <c r="A28" s="50"/>
      <c r="B28" s="39" t="s">
        <v>26</v>
      </c>
      <c r="C28" s="40"/>
      <c r="D28" s="65">
        <v>993634.91760000004</v>
      </c>
      <c r="E28" s="65">
        <v>1149454</v>
      </c>
      <c r="F28" s="66">
        <v>86.444078458120103</v>
      </c>
      <c r="G28" s="65">
        <v>939449.49659999995</v>
      </c>
      <c r="H28" s="66">
        <v>5.7677843456305702</v>
      </c>
      <c r="I28" s="65">
        <v>15262.4458</v>
      </c>
      <c r="J28" s="66">
        <v>1.5360214833094401</v>
      </c>
      <c r="K28" s="65">
        <v>50521.633699999998</v>
      </c>
      <c r="L28" s="66">
        <v>5.3777913429987398</v>
      </c>
      <c r="M28" s="66">
        <v>-0.69790276595905099</v>
      </c>
      <c r="N28" s="65">
        <v>16410992.288000001</v>
      </c>
      <c r="O28" s="65">
        <v>136823161.45370001</v>
      </c>
      <c r="P28" s="65">
        <v>55394</v>
      </c>
      <c r="Q28" s="65">
        <v>58811</v>
      </c>
      <c r="R28" s="66">
        <v>-5.8101375593001299</v>
      </c>
      <c r="S28" s="65">
        <v>17.937591031519698</v>
      </c>
      <c r="T28" s="65">
        <v>18.0399997381442</v>
      </c>
      <c r="U28" s="67">
        <v>-0.57091672145169703</v>
      </c>
    </row>
    <row r="29" spans="1:21" ht="12" thickBot="1" x14ac:dyDescent="0.2">
      <c r="A29" s="50"/>
      <c r="B29" s="39" t="s">
        <v>27</v>
      </c>
      <c r="C29" s="40"/>
      <c r="D29" s="65">
        <v>758102.83429999999</v>
      </c>
      <c r="E29" s="65">
        <v>818003</v>
      </c>
      <c r="F29" s="66">
        <v>92.677268212952796</v>
      </c>
      <c r="G29" s="65">
        <v>779339.83120000002</v>
      </c>
      <c r="H29" s="66">
        <v>-2.7249982677390001</v>
      </c>
      <c r="I29" s="65">
        <v>126348.0822</v>
      </c>
      <c r="J29" s="66">
        <v>16.666351381823301</v>
      </c>
      <c r="K29" s="65">
        <v>94780.279599999994</v>
      </c>
      <c r="L29" s="66">
        <v>12.1616111233607</v>
      </c>
      <c r="M29" s="66">
        <v>0.33306298243922899</v>
      </c>
      <c r="N29" s="65">
        <v>14054756.4495</v>
      </c>
      <c r="O29" s="65">
        <v>100111341.05249999</v>
      </c>
      <c r="P29" s="65">
        <v>125806</v>
      </c>
      <c r="Q29" s="65">
        <v>128729</v>
      </c>
      <c r="R29" s="66">
        <v>-2.2706616224782299</v>
      </c>
      <c r="S29" s="65">
        <v>6.0259672376516198</v>
      </c>
      <c r="T29" s="65">
        <v>6.1967791569887103</v>
      </c>
      <c r="U29" s="67">
        <v>-2.83459754427171</v>
      </c>
    </row>
    <row r="30" spans="1:21" ht="12" thickBot="1" x14ac:dyDescent="0.2">
      <c r="A30" s="50"/>
      <c r="B30" s="39" t="s">
        <v>28</v>
      </c>
      <c r="C30" s="40"/>
      <c r="D30" s="65">
        <v>1601886.8927</v>
      </c>
      <c r="E30" s="65">
        <v>1747497</v>
      </c>
      <c r="F30" s="66">
        <v>91.667504590852005</v>
      </c>
      <c r="G30" s="65">
        <v>1505037.1206</v>
      </c>
      <c r="H30" s="66">
        <v>6.4350420846357501</v>
      </c>
      <c r="I30" s="65">
        <v>200522.58749999999</v>
      </c>
      <c r="J30" s="66">
        <v>12.5178992607909</v>
      </c>
      <c r="K30" s="65">
        <v>214530.39439999999</v>
      </c>
      <c r="L30" s="66">
        <v>14.2541596790965</v>
      </c>
      <c r="M30" s="66">
        <v>-6.5295208817273007E-2</v>
      </c>
      <c r="N30" s="65">
        <v>25105120.142200001</v>
      </c>
      <c r="O30" s="65">
        <v>173405690.4621</v>
      </c>
      <c r="P30" s="65">
        <v>80174</v>
      </c>
      <c r="Q30" s="65">
        <v>77602</v>
      </c>
      <c r="R30" s="66">
        <v>3.3143475683616401</v>
      </c>
      <c r="S30" s="65">
        <v>19.980129377354299</v>
      </c>
      <c r="T30" s="65">
        <v>21.4740115924847</v>
      </c>
      <c r="U30" s="67">
        <v>-7.4768395485149703</v>
      </c>
    </row>
    <row r="31" spans="1:21" ht="12" thickBot="1" x14ac:dyDescent="0.2">
      <c r="A31" s="50"/>
      <c r="B31" s="39" t="s">
        <v>29</v>
      </c>
      <c r="C31" s="40"/>
      <c r="D31" s="65">
        <v>1210218.6995999999</v>
      </c>
      <c r="E31" s="65">
        <v>1283979</v>
      </c>
      <c r="F31" s="66">
        <v>94.255334362945206</v>
      </c>
      <c r="G31" s="65">
        <v>1089819.0589000001</v>
      </c>
      <c r="H31" s="66">
        <v>11.0476725211178</v>
      </c>
      <c r="I31" s="65">
        <v>5861.7777999999998</v>
      </c>
      <c r="J31" s="66">
        <v>0.484356901933297</v>
      </c>
      <c r="K31" s="65">
        <v>-19211.2235</v>
      </c>
      <c r="L31" s="66">
        <v>-1.76279019375847</v>
      </c>
      <c r="M31" s="66">
        <v>-1.30512256546284</v>
      </c>
      <c r="N31" s="65">
        <v>19459790.489599999</v>
      </c>
      <c r="O31" s="65">
        <v>156409957.51120001</v>
      </c>
      <c r="P31" s="65">
        <v>47527</v>
      </c>
      <c r="Q31" s="65">
        <v>45645</v>
      </c>
      <c r="R31" s="66">
        <v>4.12312410997919</v>
      </c>
      <c r="S31" s="65">
        <v>25.463814244534699</v>
      </c>
      <c r="T31" s="65">
        <v>26.7136059327418</v>
      </c>
      <c r="U31" s="67">
        <v>-4.9081087232458298</v>
      </c>
    </row>
    <row r="32" spans="1:21" ht="12" thickBot="1" x14ac:dyDescent="0.2">
      <c r="A32" s="50"/>
      <c r="B32" s="39" t="s">
        <v>30</v>
      </c>
      <c r="C32" s="40"/>
      <c r="D32" s="65">
        <v>189210.67800000001</v>
      </c>
      <c r="E32" s="65">
        <v>198417</v>
      </c>
      <c r="F32" s="66">
        <v>95.360114304721904</v>
      </c>
      <c r="G32" s="65">
        <v>171225.88070000001</v>
      </c>
      <c r="H32" s="66">
        <v>10.5035507637485</v>
      </c>
      <c r="I32" s="65">
        <v>55910.3825</v>
      </c>
      <c r="J32" s="66">
        <v>29.549274433655398</v>
      </c>
      <c r="K32" s="65">
        <v>39547.682399999998</v>
      </c>
      <c r="L32" s="66">
        <v>23.096790180504499</v>
      </c>
      <c r="M32" s="66">
        <v>0.41374611878647</v>
      </c>
      <c r="N32" s="65">
        <v>2651743.0772000002</v>
      </c>
      <c r="O32" s="65">
        <v>22940245.8915</v>
      </c>
      <c r="P32" s="65">
        <v>35029</v>
      </c>
      <c r="Q32" s="65">
        <v>33887</v>
      </c>
      <c r="R32" s="66">
        <v>3.3700239029716301</v>
      </c>
      <c r="S32" s="65">
        <v>5.4015438065602801</v>
      </c>
      <c r="T32" s="65">
        <v>5.5071517071443301</v>
      </c>
      <c r="U32" s="67">
        <v>-1.9551429066592201</v>
      </c>
    </row>
    <row r="33" spans="1:21" ht="12" thickBot="1" x14ac:dyDescent="0.2">
      <c r="A33" s="50"/>
      <c r="B33" s="39" t="s">
        <v>31</v>
      </c>
      <c r="C33" s="40"/>
      <c r="D33" s="68"/>
      <c r="E33" s="68"/>
      <c r="F33" s="68"/>
      <c r="G33" s="65">
        <v>246.24</v>
      </c>
      <c r="H33" s="68"/>
      <c r="I33" s="68"/>
      <c r="J33" s="68"/>
      <c r="K33" s="65">
        <v>49.429400000000001</v>
      </c>
      <c r="L33" s="66">
        <v>20.073667966211801</v>
      </c>
      <c r="M33" s="68"/>
      <c r="N33" s="65">
        <v>95.412899999999993</v>
      </c>
      <c r="O33" s="65">
        <v>4798.1758</v>
      </c>
      <c r="P33" s="68"/>
      <c r="Q33" s="68"/>
      <c r="R33" s="68"/>
      <c r="S33" s="68"/>
      <c r="T33" s="68"/>
      <c r="U33" s="69"/>
    </row>
    <row r="34" spans="1:21" ht="12" thickBot="1" x14ac:dyDescent="0.2">
      <c r="A34" s="50"/>
      <c r="B34" s="39" t="s">
        <v>36</v>
      </c>
      <c r="C34" s="40"/>
      <c r="D34" s="65">
        <v>0</v>
      </c>
      <c r="E34" s="68"/>
      <c r="F34" s="68"/>
      <c r="G34" s="68"/>
      <c r="H34" s="68"/>
      <c r="I34" s="65">
        <v>0</v>
      </c>
      <c r="J34" s="68"/>
      <c r="K34" s="68"/>
      <c r="L34" s="68"/>
      <c r="M34" s="68"/>
      <c r="N34" s="65">
        <v>-3</v>
      </c>
      <c r="O34" s="65">
        <v>1</v>
      </c>
      <c r="P34" s="65">
        <v>2</v>
      </c>
      <c r="Q34" s="68"/>
      <c r="R34" s="68"/>
      <c r="S34" s="65">
        <v>0</v>
      </c>
      <c r="T34" s="68"/>
      <c r="U34" s="69"/>
    </row>
    <row r="35" spans="1:21" ht="12" thickBot="1" x14ac:dyDescent="0.2">
      <c r="A35" s="50"/>
      <c r="B35" s="39" t="s">
        <v>32</v>
      </c>
      <c r="C35" s="40"/>
      <c r="D35" s="65">
        <v>158327.04259999999</v>
      </c>
      <c r="E35" s="65">
        <v>160742</v>
      </c>
      <c r="F35" s="66">
        <v>98.497618917271097</v>
      </c>
      <c r="G35" s="65">
        <v>49775.07</v>
      </c>
      <c r="H35" s="66">
        <v>218.08502248213799</v>
      </c>
      <c r="I35" s="65">
        <v>16897.839199999999</v>
      </c>
      <c r="J35" s="66">
        <v>10.672743532948401</v>
      </c>
      <c r="K35" s="65">
        <v>6333.8209999999999</v>
      </c>
      <c r="L35" s="66">
        <v>12.7248861729376</v>
      </c>
      <c r="M35" s="66">
        <v>1.6678744473517599</v>
      </c>
      <c r="N35" s="65">
        <v>2390533.1526000001</v>
      </c>
      <c r="O35" s="65">
        <v>25657706.197099999</v>
      </c>
      <c r="P35" s="65">
        <v>12750</v>
      </c>
      <c r="Q35" s="65">
        <v>13254</v>
      </c>
      <c r="R35" s="66">
        <v>-3.8026256224536001</v>
      </c>
      <c r="S35" s="65">
        <v>12.4178072627451</v>
      </c>
      <c r="T35" s="65">
        <v>12.3175517126905</v>
      </c>
      <c r="U35" s="67">
        <v>0.80735308523724703</v>
      </c>
    </row>
    <row r="36" spans="1:21" ht="12" customHeight="1" thickBot="1" x14ac:dyDescent="0.2">
      <c r="A36" s="50"/>
      <c r="B36" s="39" t="s">
        <v>37</v>
      </c>
      <c r="C36" s="40"/>
      <c r="D36" s="68"/>
      <c r="E36" s="65">
        <v>948801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 x14ac:dyDescent="0.2">
      <c r="A37" s="50"/>
      <c r="B37" s="39" t="s">
        <v>38</v>
      </c>
      <c r="C37" s="40"/>
      <c r="D37" s="68"/>
      <c r="E37" s="65">
        <v>674726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 x14ac:dyDescent="0.2">
      <c r="A38" s="50"/>
      <c r="B38" s="39" t="s">
        <v>39</v>
      </c>
      <c r="C38" s="40"/>
      <c r="D38" s="68"/>
      <c r="E38" s="65">
        <v>445410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 x14ac:dyDescent="0.2">
      <c r="A39" s="50"/>
      <c r="B39" s="39" t="s">
        <v>33</v>
      </c>
      <c r="C39" s="40"/>
      <c r="D39" s="65">
        <v>313066.66739999998</v>
      </c>
      <c r="E39" s="65">
        <v>440154</v>
      </c>
      <c r="F39" s="66">
        <v>71.126621000831506</v>
      </c>
      <c r="G39" s="65">
        <v>398475.21179999999</v>
      </c>
      <c r="H39" s="66">
        <v>-21.433841270625301</v>
      </c>
      <c r="I39" s="65">
        <v>14842.227199999999</v>
      </c>
      <c r="J39" s="66">
        <v>4.7409158321656601</v>
      </c>
      <c r="K39" s="65">
        <v>20914.0576</v>
      </c>
      <c r="L39" s="66">
        <v>5.2485216095442002</v>
      </c>
      <c r="M39" s="66">
        <v>-0.29032292614513999</v>
      </c>
      <c r="N39" s="65">
        <v>5146938.3252999997</v>
      </c>
      <c r="O39" s="65">
        <v>42973922.968199998</v>
      </c>
      <c r="P39" s="65">
        <v>523</v>
      </c>
      <c r="Q39" s="65">
        <v>568</v>
      </c>
      <c r="R39" s="66">
        <v>-7.9225352112675997</v>
      </c>
      <c r="S39" s="65">
        <v>598.597834416826</v>
      </c>
      <c r="T39" s="65">
        <v>695.447395246479</v>
      </c>
      <c r="U39" s="67">
        <v>-16.179403810240501</v>
      </c>
    </row>
    <row r="40" spans="1:21" ht="12" thickBot="1" x14ac:dyDescent="0.2">
      <c r="A40" s="50"/>
      <c r="B40" s="39" t="s">
        <v>34</v>
      </c>
      <c r="C40" s="40"/>
      <c r="D40" s="65">
        <v>399961.17300000001</v>
      </c>
      <c r="E40" s="65">
        <v>407864</v>
      </c>
      <c r="F40" s="66">
        <v>98.062386726948205</v>
      </c>
      <c r="G40" s="65">
        <v>444304.36709999997</v>
      </c>
      <c r="H40" s="66">
        <v>-9.9803642240634591</v>
      </c>
      <c r="I40" s="65">
        <v>29851.2235</v>
      </c>
      <c r="J40" s="66">
        <v>7.4635303412314</v>
      </c>
      <c r="K40" s="65">
        <v>40065.551899999999</v>
      </c>
      <c r="L40" s="66">
        <v>9.0175912880420608</v>
      </c>
      <c r="M40" s="66">
        <v>-0.254940414286418</v>
      </c>
      <c r="N40" s="65">
        <v>7690053.1925999997</v>
      </c>
      <c r="O40" s="65">
        <v>80334449.254700005</v>
      </c>
      <c r="P40" s="65">
        <v>1964</v>
      </c>
      <c r="Q40" s="65">
        <v>1845</v>
      </c>
      <c r="R40" s="66">
        <v>6.4498644986449998</v>
      </c>
      <c r="S40" s="65">
        <v>203.64621843177201</v>
      </c>
      <c r="T40" s="65">
        <v>210.498918319783</v>
      </c>
      <c r="U40" s="67">
        <v>-3.3650022773720898</v>
      </c>
    </row>
    <row r="41" spans="1:21" ht="12" thickBot="1" x14ac:dyDescent="0.2">
      <c r="A41" s="50"/>
      <c r="B41" s="39" t="s">
        <v>40</v>
      </c>
      <c r="C41" s="40"/>
      <c r="D41" s="68"/>
      <c r="E41" s="65">
        <v>198041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 x14ac:dyDescent="0.2">
      <c r="A42" s="50"/>
      <c r="B42" s="39" t="s">
        <v>41</v>
      </c>
      <c r="C42" s="40"/>
      <c r="D42" s="68"/>
      <c r="E42" s="65">
        <v>62872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 x14ac:dyDescent="0.2">
      <c r="A43" s="51"/>
      <c r="B43" s="39" t="s">
        <v>35</v>
      </c>
      <c r="C43" s="40"/>
      <c r="D43" s="70">
        <v>16664.533800000001</v>
      </c>
      <c r="E43" s="70">
        <v>0</v>
      </c>
      <c r="F43" s="71"/>
      <c r="G43" s="70">
        <v>33065.490599999997</v>
      </c>
      <c r="H43" s="72">
        <v>-49.601431892862898</v>
      </c>
      <c r="I43" s="70">
        <v>1598.4114999999999</v>
      </c>
      <c r="J43" s="72">
        <v>9.59169646858048</v>
      </c>
      <c r="K43" s="70">
        <v>2226.5009</v>
      </c>
      <c r="L43" s="72">
        <v>6.7336091483850504</v>
      </c>
      <c r="M43" s="72">
        <v>-0.28209707887385099</v>
      </c>
      <c r="N43" s="70">
        <v>394664.77010000002</v>
      </c>
      <c r="O43" s="70">
        <v>5626570.1741000004</v>
      </c>
      <c r="P43" s="70">
        <v>33</v>
      </c>
      <c r="Q43" s="70">
        <v>33</v>
      </c>
      <c r="R43" s="72">
        <v>0</v>
      </c>
      <c r="S43" s="70">
        <v>504.98587272727298</v>
      </c>
      <c r="T43" s="70">
        <v>550.21575454545496</v>
      </c>
      <c r="U43" s="73">
        <v>-8.9566628020521097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9" workbookViewId="0">
      <selection activeCell="I30" sqref="I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60943</v>
      </c>
      <c r="D2" s="32">
        <v>668163.51046581205</v>
      </c>
      <c r="E2" s="32">
        <v>538465.59925812006</v>
      </c>
      <c r="F2" s="32">
        <v>129697.911207692</v>
      </c>
      <c r="G2" s="32">
        <v>538465.59925812006</v>
      </c>
      <c r="H2" s="32">
        <v>0.19411103596075299</v>
      </c>
    </row>
    <row r="3" spans="1:8" ht="14.25" x14ac:dyDescent="0.2">
      <c r="A3" s="32">
        <v>2</v>
      </c>
      <c r="B3" s="33">
        <v>13</v>
      </c>
      <c r="C3" s="32">
        <v>15179.397000000001</v>
      </c>
      <c r="D3" s="32">
        <v>139266.98356661401</v>
      </c>
      <c r="E3" s="32">
        <v>109555.652141964</v>
      </c>
      <c r="F3" s="32">
        <v>29711.331424650201</v>
      </c>
      <c r="G3" s="32">
        <v>109555.652141964</v>
      </c>
      <c r="H3" s="32">
        <v>0.21334081247217301</v>
      </c>
    </row>
    <row r="4" spans="1:8" ht="14.25" x14ac:dyDescent="0.2">
      <c r="A4" s="32">
        <v>3</v>
      </c>
      <c r="B4" s="33">
        <v>14</v>
      </c>
      <c r="C4" s="32">
        <v>139384</v>
      </c>
      <c r="D4" s="32">
        <v>188736.547495726</v>
      </c>
      <c r="E4" s="32">
        <v>139953.66800854701</v>
      </c>
      <c r="F4" s="32">
        <v>48782.879487179503</v>
      </c>
      <c r="G4" s="32">
        <v>139953.66800854701</v>
      </c>
      <c r="H4" s="32">
        <v>0.25847076326477803</v>
      </c>
    </row>
    <row r="5" spans="1:8" ht="14.25" x14ac:dyDescent="0.2">
      <c r="A5" s="32">
        <v>4</v>
      </c>
      <c r="B5" s="33">
        <v>15</v>
      </c>
      <c r="C5" s="32">
        <v>4857</v>
      </c>
      <c r="D5" s="32">
        <v>73426.762742734994</v>
      </c>
      <c r="E5" s="32">
        <v>60545.531001709402</v>
      </c>
      <c r="F5" s="32">
        <v>12881.2317410256</v>
      </c>
      <c r="G5" s="32">
        <v>60545.531001709402</v>
      </c>
      <c r="H5" s="32">
        <v>0.17542965616171199</v>
      </c>
    </row>
    <row r="6" spans="1:8" ht="14.25" x14ac:dyDescent="0.2">
      <c r="A6" s="32">
        <v>5</v>
      </c>
      <c r="B6" s="33">
        <v>16</v>
      </c>
      <c r="C6" s="32">
        <v>2521</v>
      </c>
      <c r="D6" s="32">
        <v>165181.93382307701</v>
      </c>
      <c r="E6" s="32">
        <v>160621.740410256</v>
      </c>
      <c r="F6" s="32">
        <v>4560.1934128205103</v>
      </c>
      <c r="G6" s="32">
        <v>160621.740410256</v>
      </c>
      <c r="H6" s="32">
        <v>2.7607095444861701E-2</v>
      </c>
    </row>
    <row r="7" spans="1:8" ht="14.25" x14ac:dyDescent="0.2">
      <c r="A7" s="32">
        <v>6</v>
      </c>
      <c r="B7" s="33">
        <v>17</v>
      </c>
      <c r="C7" s="32">
        <v>21036</v>
      </c>
      <c r="D7" s="32">
        <v>287361.96544359002</v>
      </c>
      <c r="E7" s="32">
        <v>221143.91317606799</v>
      </c>
      <c r="F7" s="32">
        <v>66218.052267521402</v>
      </c>
      <c r="G7" s="32">
        <v>221143.91317606799</v>
      </c>
      <c r="H7" s="32">
        <v>0.230434296220459</v>
      </c>
    </row>
    <row r="8" spans="1:8" ht="14.25" x14ac:dyDescent="0.2">
      <c r="A8" s="32">
        <v>7</v>
      </c>
      <c r="B8" s="33">
        <v>18</v>
      </c>
      <c r="C8" s="32">
        <v>45551</v>
      </c>
      <c r="D8" s="32">
        <v>146608.907200855</v>
      </c>
      <c r="E8" s="32">
        <v>121942.632555556</v>
      </c>
      <c r="F8" s="32">
        <v>24666.274645299101</v>
      </c>
      <c r="G8" s="32">
        <v>121942.632555556</v>
      </c>
      <c r="H8" s="32">
        <v>0.16824540279470401</v>
      </c>
    </row>
    <row r="9" spans="1:8" ht="14.25" x14ac:dyDescent="0.2">
      <c r="A9" s="32">
        <v>8</v>
      </c>
      <c r="B9" s="33">
        <v>19</v>
      </c>
      <c r="C9" s="32">
        <v>22616</v>
      </c>
      <c r="D9" s="32">
        <v>126545.36549059799</v>
      </c>
      <c r="E9" s="32">
        <v>102339.808366667</v>
      </c>
      <c r="F9" s="32">
        <v>24205.557123931601</v>
      </c>
      <c r="G9" s="32">
        <v>102339.808366667</v>
      </c>
      <c r="H9" s="32">
        <v>0.19127968084876201</v>
      </c>
    </row>
    <row r="10" spans="1:8" ht="14.25" x14ac:dyDescent="0.2">
      <c r="A10" s="32">
        <v>9</v>
      </c>
      <c r="B10" s="33">
        <v>21</v>
      </c>
      <c r="C10" s="32">
        <v>290104</v>
      </c>
      <c r="D10" s="32">
        <v>1155945.6691000001</v>
      </c>
      <c r="E10" s="32">
        <v>1107191.8430999999</v>
      </c>
      <c r="F10" s="32">
        <v>48753.826000000001</v>
      </c>
      <c r="G10" s="32">
        <v>1107191.8430999999</v>
      </c>
      <c r="H10" s="32">
        <v>4.2176572224158999E-2</v>
      </c>
    </row>
    <row r="11" spans="1:8" ht="14.25" x14ac:dyDescent="0.2">
      <c r="A11" s="32">
        <v>10</v>
      </c>
      <c r="B11" s="33">
        <v>22</v>
      </c>
      <c r="C11" s="32">
        <v>38806</v>
      </c>
      <c r="D11" s="32">
        <v>474840.31255640998</v>
      </c>
      <c r="E11" s="32">
        <v>422428.71227179503</v>
      </c>
      <c r="F11" s="32">
        <v>52411.600284615401</v>
      </c>
      <c r="G11" s="32">
        <v>422428.71227179503</v>
      </c>
      <c r="H11" s="32">
        <v>0.110377318223985</v>
      </c>
    </row>
    <row r="12" spans="1:8" ht="14.25" x14ac:dyDescent="0.2">
      <c r="A12" s="32">
        <v>11</v>
      </c>
      <c r="B12" s="33">
        <v>23</v>
      </c>
      <c r="C12" s="32">
        <v>306091.22100000002</v>
      </c>
      <c r="D12" s="32">
        <v>2349725.4722068398</v>
      </c>
      <c r="E12" s="32">
        <v>2025636.18640855</v>
      </c>
      <c r="F12" s="32">
        <v>324089.28579829098</v>
      </c>
      <c r="G12" s="32">
        <v>2025636.18640855</v>
      </c>
      <c r="H12" s="32">
        <v>0.13792644699634199</v>
      </c>
    </row>
    <row r="13" spans="1:8" ht="14.25" x14ac:dyDescent="0.2">
      <c r="A13" s="32">
        <v>12</v>
      </c>
      <c r="B13" s="33">
        <v>24</v>
      </c>
      <c r="C13" s="32">
        <v>23923.288</v>
      </c>
      <c r="D13" s="32">
        <v>695163.23699230806</v>
      </c>
      <c r="E13" s="32">
        <v>624135.42269914504</v>
      </c>
      <c r="F13" s="32">
        <v>71027.814293162402</v>
      </c>
      <c r="G13" s="32">
        <v>624135.42269914504</v>
      </c>
      <c r="H13" s="32">
        <v>0.10217429592576199</v>
      </c>
    </row>
    <row r="14" spans="1:8" ht="14.25" x14ac:dyDescent="0.2">
      <c r="A14" s="32">
        <v>13</v>
      </c>
      <c r="B14" s="33">
        <v>25</v>
      </c>
      <c r="C14" s="32">
        <v>89580</v>
      </c>
      <c r="D14" s="32">
        <v>1021304.1733</v>
      </c>
      <c r="E14" s="32">
        <v>935998.34880000004</v>
      </c>
      <c r="F14" s="32">
        <v>85305.824500000002</v>
      </c>
      <c r="G14" s="32">
        <v>935998.34880000004</v>
      </c>
      <c r="H14" s="32">
        <v>8.3526364358585695E-2</v>
      </c>
    </row>
    <row r="15" spans="1:8" ht="14.25" x14ac:dyDescent="0.2">
      <c r="A15" s="32">
        <v>14</v>
      </c>
      <c r="B15" s="33">
        <v>26</v>
      </c>
      <c r="C15" s="32">
        <v>72965</v>
      </c>
      <c r="D15" s="32">
        <v>402384.82007715001</v>
      </c>
      <c r="E15" s="32">
        <v>353014.22065786202</v>
      </c>
      <c r="F15" s="32">
        <v>49370.5994192875</v>
      </c>
      <c r="G15" s="32">
        <v>353014.22065786202</v>
      </c>
      <c r="H15" s="32">
        <v>0.122694984889891</v>
      </c>
    </row>
    <row r="16" spans="1:8" ht="14.25" x14ac:dyDescent="0.2">
      <c r="A16" s="32">
        <v>15</v>
      </c>
      <c r="B16" s="33">
        <v>27</v>
      </c>
      <c r="C16" s="32">
        <v>235829.027</v>
      </c>
      <c r="D16" s="32">
        <v>1562025.3356641</v>
      </c>
      <c r="E16" s="32">
        <v>1374132.93620769</v>
      </c>
      <c r="F16" s="32">
        <v>187892.39945641</v>
      </c>
      <c r="G16" s="32">
        <v>1374132.93620769</v>
      </c>
      <c r="H16" s="32">
        <v>0.12028767726518801</v>
      </c>
    </row>
    <row r="17" spans="1:8" ht="14.25" x14ac:dyDescent="0.2">
      <c r="A17" s="32">
        <v>16</v>
      </c>
      <c r="B17" s="33">
        <v>29</v>
      </c>
      <c r="C17" s="32">
        <v>257186</v>
      </c>
      <c r="D17" s="32">
        <v>3078678.9764051298</v>
      </c>
      <c r="E17" s="32">
        <v>2942931.8007777799</v>
      </c>
      <c r="F17" s="32">
        <v>135747.17562734999</v>
      </c>
      <c r="G17" s="32">
        <v>2942931.8007777799</v>
      </c>
      <c r="H17" s="32">
        <v>4.4092669832649402E-2</v>
      </c>
    </row>
    <row r="18" spans="1:8" ht="14.25" x14ac:dyDescent="0.2">
      <c r="A18" s="32">
        <v>17</v>
      </c>
      <c r="B18" s="33">
        <v>31</v>
      </c>
      <c r="C18" s="32">
        <v>52061.394</v>
      </c>
      <c r="D18" s="32">
        <v>306816.26751010498</v>
      </c>
      <c r="E18" s="32">
        <v>253390.91775210301</v>
      </c>
      <c r="F18" s="32">
        <v>53425.3497580025</v>
      </c>
      <c r="G18" s="32">
        <v>253390.91775210301</v>
      </c>
      <c r="H18" s="32">
        <v>0.174128152302886</v>
      </c>
    </row>
    <row r="19" spans="1:8" ht="14.25" x14ac:dyDescent="0.2">
      <c r="A19" s="32">
        <v>18</v>
      </c>
      <c r="B19" s="33">
        <v>32</v>
      </c>
      <c r="C19" s="32">
        <v>18223.999</v>
      </c>
      <c r="D19" s="32">
        <v>263924.23119076499</v>
      </c>
      <c r="E19" s="32">
        <v>243290.443002988</v>
      </c>
      <c r="F19" s="32">
        <v>20633.788187777001</v>
      </c>
      <c r="G19" s="32">
        <v>243290.443002988</v>
      </c>
      <c r="H19" s="32">
        <v>7.8180726698272904E-2</v>
      </c>
    </row>
    <row r="20" spans="1:8" ht="14.25" x14ac:dyDescent="0.2">
      <c r="A20" s="32">
        <v>19</v>
      </c>
      <c r="B20" s="33">
        <v>33</v>
      </c>
      <c r="C20" s="32">
        <v>62230.934999999998</v>
      </c>
      <c r="D20" s="32">
        <v>666184.42700020398</v>
      </c>
      <c r="E20" s="32">
        <v>533344.67707383097</v>
      </c>
      <c r="F20" s="32">
        <v>132839.74992637301</v>
      </c>
      <c r="G20" s="32">
        <v>533344.67707383097</v>
      </c>
      <c r="H20" s="32">
        <v>0.19940386556999501</v>
      </c>
    </row>
    <row r="21" spans="1:8" ht="14.25" x14ac:dyDescent="0.2">
      <c r="A21" s="32">
        <v>20</v>
      </c>
      <c r="B21" s="33">
        <v>34</v>
      </c>
      <c r="C21" s="32">
        <v>60088.34</v>
      </c>
      <c r="D21" s="32">
        <v>342472.40195501101</v>
      </c>
      <c r="E21" s="32">
        <v>232023.37483557101</v>
      </c>
      <c r="F21" s="32">
        <v>110449.02711944</v>
      </c>
      <c r="G21" s="32">
        <v>232023.37483557101</v>
      </c>
      <c r="H21" s="32">
        <v>0.32250489817264</v>
      </c>
    </row>
    <row r="22" spans="1:8" ht="14.25" x14ac:dyDescent="0.2">
      <c r="A22" s="32">
        <v>21</v>
      </c>
      <c r="B22" s="33">
        <v>35</v>
      </c>
      <c r="C22" s="32">
        <v>45897.851999999999</v>
      </c>
      <c r="D22" s="32">
        <v>993634.91753805301</v>
      </c>
      <c r="E22" s="32">
        <v>978372.46529065794</v>
      </c>
      <c r="F22" s="32">
        <v>15262.4522473956</v>
      </c>
      <c r="G22" s="32">
        <v>978372.46529065794</v>
      </c>
      <c r="H22" s="32">
        <v>1.5360221322748601E-2</v>
      </c>
    </row>
    <row r="23" spans="1:8" ht="14.25" x14ac:dyDescent="0.2">
      <c r="A23" s="32">
        <v>22</v>
      </c>
      <c r="B23" s="33">
        <v>36</v>
      </c>
      <c r="C23" s="32">
        <v>170602.18599999999</v>
      </c>
      <c r="D23" s="32">
        <v>758102.831938938</v>
      </c>
      <c r="E23" s="32">
        <v>631754.69607545703</v>
      </c>
      <c r="F23" s="32">
        <v>126348.135863481</v>
      </c>
      <c r="G23" s="32">
        <v>631754.69607545703</v>
      </c>
      <c r="H23" s="32">
        <v>0.16666358512384299</v>
      </c>
    </row>
    <row r="24" spans="1:8" ht="14.25" x14ac:dyDescent="0.2">
      <c r="A24" s="32">
        <v>23</v>
      </c>
      <c r="B24" s="33">
        <v>37</v>
      </c>
      <c r="C24" s="32">
        <v>140785.98499999999</v>
      </c>
      <c r="D24" s="32">
        <v>1601886.8893831901</v>
      </c>
      <c r="E24" s="32">
        <v>1401364.2551678901</v>
      </c>
      <c r="F24" s="32">
        <v>200522.63421529799</v>
      </c>
      <c r="G24" s="32">
        <v>1401364.2551678901</v>
      </c>
      <c r="H24" s="32">
        <v>0.12517902202976999</v>
      </c>
    </row>
    <row r="25" spans="1:8" ht="14.25" x14ac:dyDescent="0.2">
      <c r="A25" s="32">
        <v>24</v>
      </c>
      <c r="B25" s="33">
        <v>38</v>
      </c>
      <c r="C25" s="32">
        <v>280617.15500000003</v>
      </c>
      <c r="D25" s="32">
        <v>1210218.61956018</v>
      </c>
      <c r="E25" s="32">
        <v>1204356.45891416</v>
      </c>
      <c r="F25" s="32">
        <v>5862.1606460176999</v>
      </c>
      <c r="G25" s="32">
        <v>1204356.45891416</v>
      </c>
      <c r="H25" s="32">
        <v>4.84388568418172E-3</v>
      </c>
    </row>
    <row r="26" spans="1:8" ht="14.25" x14ac:dyDescent="0.2">
      <c r="A26" s="32">
        <v>25</v>
      </c>
      <c r="B26" s="33">
        <v>39</v>
      </c>
      <c r="C26" s="32">
        <v>113280.65700000001</v>
      </c>
      <c r="D26" s="32">
        <v>189210.62676086501</v>
      </c>
      <c r="E26" s="32">
        <v>133300.27573183601</v>
      </c>
      <c r="F26" s="32">
        <v>55910.351029028803</v>
      </c>
      <c r="G26" s="32">
        <v>133300.27573183601</v>
      </c>
      <c r="H26" s="32">
        <v>0.295492658029675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10197.356</v>
      </c>
      <c r="D28" s="32">
        <v>158327.03950000001</v>
      </c>
      <c r="E28" s="32">
        <v>141429.20329999999</v>
      </c>
      <c r="F28" s="32">
        <v>16897.836200000002</v>
      </c>
      <c r="G28" s="32">
        <v>141429.20329999999</v>
      </c>
      <c r="H28" s="32">
        <v>0.106727418471057</v>
      </c>
    </row>
    <row r="29" spans="1:8" ht="14.25" x14ac:dyDescent="0.2">
      <c r="A29" s="32">
        <v>27</v>
      </c>
      <c r="B29" s="33">
        <v>75</v>
      </c>
      <c r="C29" s="32">
        <v>522</v>
      </c>
      <c r="D29" s="32">
        <v>313066.66666666698</v>
      </c>
      <c r="E29" s="32">
        <v>298224.44017094001</v>
      </c>
      <c r="F29" s="32">
        <v>14842.2264957265</v>
      </c>
      <c r="G29" s="32">
        <v>298224.44017094001</v>
      </c>
      <c r="H29" s="32">
        <v>4.74091561831127E-2</v>
      </c>
    </row>
    <row r="30" spans="1:8" ht="14.25" x14ac:dyDescent="0.2">
      <c r="A30" s="32">
        <v>28</v>
      </c>
      <c r="B30" s="33">
        <v>76</v>
      </c>
      <c r="C30" s="32">
        <v>2103</v>
      </c>
      <c r="D30" s="32">
        <v>399961.16726239299</v>
      </c>
      <c r="E30" s="32">
        <v>370109.94710341899</v>
      </c>
      <c r="F30" s="32">
        <v>29851.2201589744</v>
      </c>
      <c r="G30" s="32">
        <v>370109.94710341899</v>
      </c>
      <c r="H30" s="32">
        <v>7.4635296129612894E-2</v>
      </c>
    </row>
    <row r="31" spans="1:8" ht="14.25" x14ac:dyDescent="0.2">
      <c r="A31" s="32">
        <v>29</v>
      </c>
      <c r="B31" s="33">
        <v>99</v>
      </c>
      <c r="C31" s="32">
        <v>36</v>
      </c>
      <c r="D31" s="32">
        <v>16664.5336963921</v>
      </c>
      <c r="E31" s="32">
        <v>15066.1227592467</v>
      </c>
      <c r="F31" s="32">
        <v>1598.4109371454499</v>
      </c>
      <c r="G31" s="32">
        <v>15066.1227592467</v>
      </c>
      <c r="H31" s="32">
        <v>9.5916931506550895E-2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2014-05-19T00:39:56Z</dcterms:modified>
</cp:coreProperties>
</file>