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I39" i="2" l="1"/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<sst xmlns="http://schemas.openxmlformats.org/spreadsheetml/2006/main" count="116" uniqueCount="73">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</sst>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C39" sqref="C39:D3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59" t="s">
        <v>4</v>
      </c>
      <c r="D2" s="5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60" t="s">
        <v>5</v>
      </c>
      <c r="B3" s="60"/>
      <c r="C3" s="60"/>
      <c r="D3" s="60"/>
      <c r="E3" s="15">
        <f>RA!D7</f>
        <v>13949066.1961</v>
      </c>
      <c r="F3" s="25">
        <f>RA!I7</f>
        <v>1701604.4757000001</v>
      </c>
      <c r="G3" s="16">
        <f>E3-F3</f>
        <v>12247461.7204</v>
      </c>
      <c r="H3" s="27">
        <f>RA!J7</f>
        <v>12.1986981191311</v>
      </c>
      <c r="I3" s="20">
        <f>SUM(I4:I40)</f>
        <v>13949070.904062295</v>
      </c>
      <c r="J3" s="21">
        <f>SUM(J4:J40)</f>
        <v>12247461.707503056</v>
      </c>
      <c r="K3" s="22">
        <f>E3-I3</f>
        <v>-4.7079622950404882</v>
      </c>
      <c r="L3" s="22">
        <f>G3-J3</f>
        <v>1.2896943837404251E-2</v>
      </c>
    </row>
    <row r="4" spans="1:13" x14ac:dyDescent="0.15">
      <c r="A4" s="61">
        <f>RA!A8</f>
        <v>42012</v>
      </c>
      <c r="B4" s="12">
        <v>12</v>
      </c>
      <c r="C4" s="58" t="s">
        <v>6</v>
      </c>
      <c r="D4" s="58"/>
      <c r="E4" s="15">
        <f>VLOOKUP(C4,RA!B8:D39,3,0)</f>
        <v>653332.16799999995</v>
      </c>
      <c r="F4" s="25">
        <f>VLOOKUP(C4,RA!B8:I43,8,0)</f>
        <v>154584.45129999999</v>
      </c>
      <c r="G4" s="16">
        <f t="shared" ref="G4:G40" si="0">E4-F4</f>
        <v>498747.71669999999</v>
      </c>
      <c r="H4" s="27">
        <f>RA!J8</f>
        <v>23.6609276064301</v>
      </c>
      <c r="I4" s="20">
        <f>VLOOKUP(B4,RMS!B:D,3,FALSE)</f>
        <v>653333.034512821</v>
      </c>
      <c r="J4" s="21">
        <f>VLOOKUP(B4,RMS!B:E,4,FALSE)</f>
        <v>498747.72712307703</v>
      </c>
      <c r="K4" s="22">
        <f t="shared" ref="K4:K40" si="1">E4-I4</f>
        <v>-0.86651282105594873</v>
      </c>
      <c r="L4" s="22">
        <f t="shared" ref="L4:L40" si="2">G4-J4</f>
        <v>-1.042307703755796E-2</v>
      </c>
    </row>
    <row r="5" spans="1:13" x14ac:dyDescent="0.15">
      <c r="A5" s="61"/>
      <c r="B5" s="12">
        <v>13</v>
      </c>
      <c r="C5" s="58" t="s">
        <v>7</v>
      </c>
      <c r="D5" s="58"/>
      <c r="E5" s="15">
        <f>VLOOKUP(C5,RA!B8:D40,3,0)</f>
        <v>68449.323900000003</v>
      </c>
      <c r="F5" s="25">
        <f>VLOOKUP(C5,RA!B9:I44,8,0)</f>
        <v>16157.4197</v>
      </c>
      <c r="G5" s="16">
        <f t="shared" si="0"/>
        <v>52291.904200000004</v>
      </c>
      <c r="H5" s="27">
        <f>RA!J9</f>
        <v>23.604936877981299</v>
      </c>
      <c r="I5" s="20">
        <f>VLOOKUP(B5,RMS!B:D,3,FALSE)</f>
        <v>68449.350189887293</v>
      </c>
      <c r="J5" s="21">
        <f>VLOOKUP(B5,RMS!B:E,4,FALSE)</f>
        <v>52291.897139520501</v>
      </c>
      <c r="K5" s="22">
        <f t="shared" si="1"/>
        <v>-2.6289887289749458E-2</v>
      </c>
      <c r="L5" s="22">
        <f t="shared" si="2"/>
        <v>7.0604795037070289E-3</v>
      </c>
      <c r="M5" s="35"/>
    </row>
    <row r="6" spans="1:13" x14ac:dyDescent="0.15">
      <c r="A6" s="61"/>
      <c r="B6" s="12">
        <v>14</v>
      </c>
      <c r="C6" s="58" t="s">
        <v>8</v>
      </c>
      <c r="D6" s="58"/>
      <c r="E6" s="15">
        <f>VLOOKUP(C6,RA!B10:D41,3,0)</f>
        <v>99809.301800000001</v>
      </c>
      <c r="F6" s="25">
        <f>VLOOKUP(C6,RA!B10:I45,8,0)</f>
        <v>25936.425899999998</v>
      </c>
      <c r="G6" s="16">
        <f t="shared" si="0"/>
        <v>73872.875899999999</v>
      </c>
      <c r="H6" s="27">
        <f>RA!J10</f>
        <v>25.9859806974424</v>
      </c>
      <c r="I6" s="20">
        <f>VLOOKUP(B6,RMS!B:D,3,FALSE)</f>
        <v>99810.965180341896</v>
      </c>
      <c r="J6" s="21">
        <f>VLOOKUP(B6,RMS!B:E,4,FALSE)</f>
        <v>73872.875726495695</v>
      </c>
      <c r="K6" s="22">
        <f t="shared" si="1"/>
        <v>-1.6633803418953903</v>
      </c>
      <c r="L6" s="22">
        <f t="shared" si="2"/>
        <v>1.7350430425722152E-4</v>
      </c>
      <c r="M6" s="35"/>
    </row>
    <row r="7" spans="1:13" x14ac:dyDescent="0.15">
      <c r="A7" s="61"/>
      <c r="B7" s="12">
        <v>15</v>
      </c>
      <c r="C7" s="58" t="s">
        <v>9</v>
      </c>
      <c r="D7" s="58"/>
      <c r="E7" s="15">
        <f>VLOOKUP(C7,RA!B10:D42,3,0)</f>
        <v>59077.858999999997</v>
      </c>
      <c r="F7" s="25">
        <f>VLOOKUP(C7,RA!B11:I46,8,0)</f>
        <v>14189.284900000001</v>
      </c>
      <c r="G7" s="16">
        <f t="shared" si="0"/>
        <v>44888.574099999998</v>
      </c>
      <c r="H7" s="27">
        <f>RA!J11</f>
        <v>24.0179402913027</v>
      </c>
      <c r="I7" s="20">
        <f>VLOOKUP(B7,RMS!B:D,3,FALSE)</f>
        <v>59077.901328205102</v>
      </c>
      <c r="J7" s="21">
        <f>VLOOKUP(B7,RMS!B:E,4,FALSE)</f>
        <v>44888.5740008547</v>
      </c>
      <c r="K7" s="22">
        <f t="shared" si="1"/>
        <v>-4.2328205105150118E-2</v>
      </c>
      <c r="L7" s="22">
        <f t="shared" si="2"/>
        <v>9.9145298008807003E-5</v>
      </c>
      <c r="M7" s="35"/>
    </row>
    <row r="8" spans="1:13" x14ac:dyDescent="0.15">
      <c r="A8" s="61"/>
      <c r="B8" s="12">
        <v>16</v>
      </c>
      <c r="C8" s="58" t="s">
        <v>10</v>
      </c>
      <c r="D8" s="58"/>
      <c r="E8" s="15">
        <f>VLOOKUP(C8,RA!B12:D43,3,0)</f>
        <v>193535.13080000001</v>
      </c>
      <c r="F8" s="25">
        <f>VLOOKUP(C8,RA!B12:I47,8,0)</f>
        <v>19129.3825</v>
      </c>
      <c r="G8" s="16">
        <f t="shared" si="0"/>
        <v>174405.74830000001</v>
      </c>
      <c r="H8" s="27">
        <f>RA!J12</f>
        <v>9.88419126849295</v>
      </c>
      <c r="I8" s="20">
        <f>VLOOKUP(B8,RMS!B:D,3,FALSE)</f>
        <v>193535.13032136799</v>
      </c>
      <c r="J8" s="21">
        <f>VLOOKUP(B8,RMS!B:E,4,FALSE)</f>
        <v>174405.74872991501</v>
      </c>
      <c r="K8" s="22">
        <f t="shared" si="1"/>
        <v>4.7863202053122222E-4</v>
      </c>
      <c r="L8" s="22">
        <f t="shared" si="2"/>
        <v>-4.2991500231437385E-4</v>
      </c>
      <c r="M8" s="35"/>
    </row>
    <row r="9" spans="1:13" x14ac:dyDescent="0.15">
      <c r="A9" s="61"/>
      <c r="B9" s="12">
        <v>17</v>
      </c>
      <c r="C9" s="58" t="s">
        <v>11</v>
      </c>
      <c r="D9" s="58"/>
      <c r="E9" s="15">
        <f>VLOOKUP(C9,RA!B12:D44,3,0)</f>
        <v>269409.98430000001</v>
      </c>
      <c r="F9" s="25">
        <f>VLOOKUP(C9,RA!B13:I48,8,0)</f>
        <v>57968.958400000003</v>
      </c>
      <c r="G9" s="16">
        <f t="shared" si="0"/>
        <v>211441.02590000001</v>
      </c>
      <c r="H9" s="27">
        <f>RA!J13</f>
        <v>21.5170044831928</v>
      </c>
      <c r="I9" s="20">
        <f>VLOOKUP(B9,RMS!B:D,3,FALSE)</f>
        <v>269410.18538461498</v>
      </c>
      <c r="J9" s="21">
        <f>VLOOKUP(B9,RMS!B:E,4,FALSE)</f>
        <v>211441.02589658101</v>
      </c>
      <c r="K9" s="22">
        <f t="shared" si="1"/>
        <v>-0.20108461496420205</v>
      </c>
      <c r="L9" s="22">
        <f t="shared" si="2"/>
        <v>3.4190015867352486E-6</v>
      </c>
      <c r="M9" s="35"/>
    </row>
    <row r="10" spans="1:13" x14ac:dyDescent="0.15">
      <c r="A10" s="61"/>
      <c r="B10" s="12">
        <v>18</v>
      </c>
      <c r="C10" s="58" t="s">
        <v>12</v>
      </c>
      <c r="D10" s="58"/>
      <c r="E10" s="15">
        <f>VLOOKUP(C10,RA!B14:D45,3,0)</f>
        <v>129951.61350000001</v>
      </c>
      <c r="F10" s="25">
        <f>VLOOKUP(C10,RA!B14:I49,8,0)</f>
        <v>27127.065900000001</v>
      </c>
      <c r="G10" s="16">
        <f t="shared" si="0"/>
        <v>102824.54760000001</v>
      </c>
      <c r="H10" s="27">
        <f>RA!J14</f>
        <v>20.874743429022502</v>
      </c>
      <c r="I10" s="20">
        <f>VLOOKUP(B10,RMS!B:D,3,FALSE)</f>
        <v>129951.612045299</v>
      </c>
      <c r="J10" s="21">
        <f>VLOOKUP(B10,RMS!B:E,4,FALSE)</f>
        <v>102824.54753418799</v>
      </c>
      <c r="K10" s="22">
        <f t="shared" si="1"/>
        <v>1.4547010068781674E-3</v>
      </c>
      <c r="L10" s="22">
        <f t="shared" si="2"/>
        <v>6.5812011598609388E-5</v>
      </c>
      <c r="M10" s="35"/>
    </row>
    <row r="11" spans="1:13" x14ac:dyDescent="0.15">
      <c r="A11" s="61"/>
      <c r="B11" s="12">
        <v>19</v>
      </c>
      <c r="C11" s="58" t="s">
        <v>13</v>
      </c>
      <c r="D11" s="58"/>
      <c r="E11" s="15">
        <f>VLOOKUP(C11,RA!B14:D46,3,0)</f>
        <v>100231.624</v>
      </c>
      <c r="F11" s="25">
        <f>VLOOKUP(C11,RA!B15:I50,8,0)</f>
        <v>-2396.1558</v>
      </c>
      <c r="G11" s="16">
        <f t="shared" si="0"/>
        <v>102627.77979999999</v>
      </c>
      <c r="H11" s="27">
        <f>RA!J15</f>
        <v>-2.3906185536812199</v>
      </c>
      <c r="I11" s="20">
        <f>VLOOKUP(B11,RMS!B:D,3,FALSE)</f>
        <v>100231.78970427399</v>
      </c>
      <c r="J11" s="21">
        <f>VLOOKUP(B11,RMS!B:E,4,FALSE)</f>
        <v>102627.77984615399</v>
      </c>
      <c r="K11" s="22">
        <f t="shared" si="1"/>
        <v>-0.16570427399710752</v>
      </c>
      <c r="L11" s="22">
        <f t="shared" si="2"/>
        <v>-4.6154003939591348E-5</v>
      </c>
      <c r="M11" s="35"/>
    </row>
    <row r="12" spans="1:13" x14ac:dyDescent="0.15">
      <c r="A12" s="61"/>
      <c r="B12" s="12">
        <v>21</v>
      </c>
      <c r="C12" s="58" t="s">
        <v>14</v>
      </c>
      <c r="D12" s="58"/>
      <c r="E12" s="15">
        <f>VLOOKUP(C12,RA!B16:D47,3,0)</f>
        <v>526320.62250000006</v>
      </c>
      <c r="F12" s="25">
        <f>VLOOKUP(C12,RA!B16:I51,8,0)</f>
        <v>21837.222000000002</v>
      </c>
      <c r="G12" s="16">
        <f t="shared" si="0"/>
        <v>504483.40050000005</v>
      </c>
      <c r="H12" s="27">
        <f>RA!J16</f>
        <v>4.1490340804572998</v>
      </c>
      <c r="I12" s="20">
        <f>VLOOKUP(B12,RMS!B:D,3,FALSE)</f>
        <v>526320.46229743597</v>
      </c>
      <c r="J12" s="21">
        <f>VLOOKUP(B12,RMS!B:E,4,FALSE)</f>
        <v>504483.40044102602</v>
      </c>
      <c r="K12" s="22">
        <f t="shared" si="1"/>
        <v>0.16020256408955902</v>
      </c>
      <c r="L12" s="22">
        <f t="shared" si="2"/>
        <v>5.8974022977054119E-5</v>
      </c>
      <c r="M12" s="35"/>
    </row>
    <row r="13" spans="1:13" x14ac:dyDescent="0.15">
      <c r="A13" s="61"/>
      <c r="B13" s="12">
        <v>22</v>
      </c>
      <c r="C13" s="58" t="s">
        <v>15</v>
      </c>
      <c r="D13" s="58"/>
      <c r="E13" s="15">
        <f>VLOOKUP(C13,RA!B16:D48,3,0)</f>
        <v>473933.45120000001</v>
      </c>
      <c r="F13" s="25">
        <f>VLOOKUP(C13,RA!B17:I52,8,0)</f>
        <v>61070.616199999997</v>
      </c>
      <c r="G13" s="16">
        <f t="shared" si="0"/>
        <v>412862.83500000002</v>
      </c>
      <c r="H13" s="27">
        <f>RA!J17</f>
        <v>12.8859054040961</v>
      </c>
      <c r="I13" s="20">
        <f>VLOOKUP(B13,RMS!B:D,3,FALSE)</f>
        <v>473933.513287179</v>
      </c>
      <c r="J13" s="21">
        <f>VLOOKUP(B13,RMS!B:E,4,FALSE)</f>
        <v>412862.83530427399</v>
      </c>
      <c r="K13" s="22">
        <f t="shared" si="1"/>
        <v>-6.2087178986985236E-2</v>
      </c>
      <c r="L13" s="22">
        <f t="shared" si="2"/>
        <v>-3.0427396995946765E-4</v>
      </c>
      <c r="M13" s="35"/>
    </row>
    <row r="14" spans="1:13" x14ac:dyDescent="0.15">
      <c r="A14" s="61"/>
      <c r="B14" s="12">
        <v>23</v>
      </c>
      <c r="C14" s="58" t="s">
        <v>16</v>
      </c>
      <c r="D14" s="58"/>
      <c r="E14" s="15">
        <f>VLOOKUP(C14,RA!B18:D49,3,0)</f>
        <v>1360367.5611</v>
      </c>
      <c r="F14" s="25">
        <f>VLOOKUP(C14,RA!B18:I53,8,0)</f>
        <v>220502.5722</v>
      </c>
      <c r="G14" s="16">
        <f t="shared" si="0"/>
        <v>1139864.9889</v>
      </c>
      <c r="H14" s="27">
        <f>RA!J18</f>
        <v>16.209043680937299</v>
      </c>
      <c r="I14" s="20">
        <f>VLOOKUP(B14,RMS!B:D,3,FALSE)</f>
        <v>1360367.51068376</v>
      </c>
      <c r="J14" s="21">
        <f>VLOOKUP(B14,RMS!B:E,4,FALSE)</f>
        <v>1139864.9863384599</v>
      </c>
      <c r="K14" s="22">
        <f t="shared" si="1"/>
        <v>5.0416240002959967E-2</v>
      </c>
      <c r="L14" s="22">
        <f t="shared" si="2"/>
        <v>2.5615401100367308E-3</v>
      </c>
      <c r="M14" s="35"/>
    </row>
    <row r="15" spans="1:13" x14ac:dyDescent="0.15">
      <c r="A15" s="61"/>
      <c r="B15" s="12">
        <v>24</v>
      </c>
      <c r="C15" s="58" t="s">
        <v>17</v>
      </c>
      <c r="D15" s="58"/>
      <c r="E15" s="15">
        <f>VLOOKUP(C15,RA!B18:D50,3,0)</f>
        <v>482117.5245</v>
      </c>
      <c r="F15" s="25">
        <f>VLOOKUP(C15,RA!B19:I54,8,0)</f>
        <v>45342.565900000001</v>
      </c>
      <c r="G15" s="16">
        <f t="shared" si="0"/>
        <v>436774.95860000001</v>
      </c>
      <c r="H15" s="27">
        <f>RA!J19</f>
        <v>9.4048781875382801</v>
      </c>
      <c r="I15" s="20">
        <f>VLOOKUP(B15,RMS!B:D,3,FALSE)</f>
        <v>482117.56282222201</v>
      </c>
      <c r="J15" s="21">
        <f>VLOOKUP(B15,RMS!B:E,4,FALSE)</f>
        <v>436774.956990598</v>
      </c>
      <c r="K15" s="22">
        <f t="shared" si="1"/>
        <v>-3.8322222011629492E-2</v>
      </c>
      <c r="L15" s="22">
        <f t="shared" si="2"/>
        <v>1.609402010217309E-3</v>
      </c>
      <c r="M15" s="35"/>
    </row>
    <row r="16" spans="1:13" x14ac:dyDescent="0.15">
      <c r="A16" s="61"/>
      <c r="B16" s="12">
        <v>25</v>
      </c>
      <c r="C16" s="58" t="s">
        <v>18</v>
      </c>
      <c r="D16" s="58"/>
      <c r="E16" s="15">
        <f>VLOOKUP(C16,RA!B20:D51,3,0)</f>
        <v>914904.68330000003</v>
      </c>
      <c r="F16" s="25">
        <f>VLOOKUP(C16,RA!B20:I55,8,0)</f>
        <v>72713.986900000004</v>
      </c>
      <c r="G16" s="16">
        <f t="shared" si="0"/>
        <v>842190.69640000002</v>
      </c>
      <c r="H16" s="27">
        <f>RA!J20</f>
        <v>7.9477117373282598</v>
      </c>
      <c r="I16" s="20">
        <f>VLOOKUP(B16,RMS!B:D,3,FALSE)</f>
        <v>914904.83499999996</v>
      </c>
      <c r="J16" s="21">
        <f>VLOOKUP(B16,RMS!B:E,4,FALSE)</f>
        <v>842190.69640000002</v>
      </c>
      <c r="K16" s="22">
        <f t="shared" si="1"/>
        <v>-0.15169999992940575</v>
      </c>
      <c r="L16" s="22">
        <f t="shared" si="2"/>
        <v>0</v>
      </c>
      <c r="M16" s="35"/>
    </row>
    <row r="17" spans="1:13" x14ac:dyDescent="0.15">
      <c r="A17" s="61"/>
      <c r="B17" s="12">
        <v>26</v>
      </c>
      <c r="C17" s="58" t="s">
        <v>19</v>
      </c>
      <c r="D17" s="58"/>
      <c r="E17" s="15">
        <f>VLOOKUP(C17,RA!B20:D52,3,0)</f>
        <v>332842.60509999999</v>
      </c>
      <c r="F17" s="25">
        <f>VLOOKUP(C17,RA!B21:I56,8,0)</f>
        <v>38509.179700000001</v>
      </c>
      <c r="G17" s="16">
        <f t="shared" si="0"/>
        <v>294333.42540000001</v>
      </c>
      <c r="H17" s="27">
        <f>RA!J21</f>
        <v>11.5697867730696</v>
      </c>
      <c r="I17" s="20">
        <f>VLOOKUP(B17,RMS!B:D,3,FALSE)</f>
        <v>332842.17709999997</v>
      </c>
      <c r="J17" s="21">
        <f>VLOOKUP(B17,RMS!B:E,4,FALSE)</f>
        <v>294333.42540000001</v>
      </c>
      <c r="K17" s="22">
        <f t="shared" si="1"/>
        <v>0.4280000000144355</v>
      </c>
      <c r="L17" s="22">
        <f t="shared" si="2"/>
        <v>0</v>
      </c>
      <c r="M17" s="35"/>
    </row>
    <row r="18" spans="1:13" x14ac:dyDescent="0.15">
      <c r="A18" s="61"/>
      <c r="B18" s="12">
        <v>27</v>
      </c>
      <c r="C18" s="58" t="s">
        <v>20</v>
      </c>
      <c r="D18" s="58"/>
      <c r="E18" s="15">
        <f>VLOOKUP(C18,RA!B22:D53,3,0)</f>
        <v>860749.348</v>
      </c>
      <c r="F18" s="25">
        <f>VLOOKUP(C18,RA!B22:I57,8,0)</f>
        <v>116002.6488</v>
      </c>
      <c r="G18" s="16">
        <f t="shared" si="0"/>
        <v>744746.69920000003</v>
      </c>
      <c r="H18" s="27">
        <f>RA!J22</f>
        <v>13.4769371675435</v>
      </c>
      <c r="I18" s="20">
        <f>VLOOKUP(B18,RMS!B:D,3,FALSE)</f>
        <v>860750.2304</v>
      </c>
      <c r="J18" s="21">
        <f>VLOOKUP(B18,RMS!B:E,4,FALSE)</f>
        <v>744746.70120000001</v>
      </c>
      <c r="K18" s="22">
        <f t="shared" si="1"/>
        <v>-0.88240000000223517</v>
      </c>
      <c r="L18" s="22">
        <f t="shared" si="2"/>
        <v>-1.9999999785795808E-3</v>
      </c>
      <c r="M18" s="35"/>
    </row>
    <row r="19" spans="1:13" x14ac:dyDescent="0.15">
      <c r="A19" s="61"/>
      <c r="B19" s="12">
        <v>29</v>
      </c>
      <c r="C19" s="58" t="s">
        <v>21</v>
      </c>
      <c r="D19" s="58"/>
      <c r="E19" s="15">
        <f>VLOOKUP(C19,RA!B22:D54,3,0)</f>
        <v>2303994.8506</v>
      </c>
      <c r="F19" s="25">
        <f>VLOOKUP(C19,RA!B23:I58,8,0)</f>
        <v>195645.62220000001</v>
      </c>
      <c r="G19" s="16">
        <f t="shared" si="0"/>
        <v>2108349.2283999999</v>
      </c>
      <c r="H19" s="27">
        <f>RA!J23</f>
        <v>8.4915824420810004</v>
      </c>
      <c r="I19" s="20">
        <f>VLOOKUP(B19,RMS!B:D,3,FALSE)</f>
        <v>2303996.2739632502</v>
      </c>
      <c r="J19" s="21">
        <f>VLOOKUP(B19,RMS!B:E,4,FALSE)</f>
        <v>2108349.2568564098</v>
      </c>
      <c r="K19" s="22">
        <f t="shared" si="1"/>
        <v>-1.4233632502146065</v>
      </c>
      <c r="L19" s="22">
        <f t="shared" si="2"/>
        <v>-2.8456409927457571E-2</v>
      </c>
      <c r="M19" s="35"/>
    </row>
    <row r="20" spans="1:13" x14ac:dyDescent="0.15">
      <c r="A20" s="61"/>
      <c r="B20" s="12">
        <v>31</v>
      </c>
      <c r="C20" s="58" t="s">
        <v>22</v>
      </c>
      <c r="D20" s="58"/>
      <c r="E20" s="15">
        <f>VLOOKUP(C20,RA!B24:D55,3,0)</f>
        <v>246057.72399999999</v>
      </c>
      <c r="F20" s="25">
        <f>VLOOKUP(C20,RA!B24:I59,8,0)</f>
        <v>40645.524899999997</v>
      </c>
      <c r="G20" s="16">
        <f t="shared" si="0"/>
        <v>205412.1991</v>
      </c>
      <c r="H20" s="27">
        <f>RA!J24</f>
        <v>16.518694979069199</v>
      </c>
      <c r="I20" s="20">
        <f>VLOOKUP(B20,RMS!B:D,3,FALSE)</f>
        <v>246057.72344200101</v>
      </c>
      <c r="J20" s="21">
        <f>VLOOKUP(B20,RMS!B:E,4,FALSE)</f>
        <v>205412.20034804099</v>
      </c>
      <c r="K20" s="22">
        <f t="shared" si="1"/>
        <v>5.5799898109398782E-4</v>
      </c>
      <c r="L20" s="22">
        <f t="shared" si="2"/>
        <v>-1.24804099323228E-3</v>
      </c>
      <c r="M20" s="35"/>
    </row>
    <row r="21" spans="1:13" x14ac:dyDescent="0.15">
      <c r="A21" s="61"/>
      <c r="B21" s="12">
        <v>32</v>
      </c>
      <c r="C21" s="58" t="s">
        <v>23</v>
      </c>
      <c r="D21" s="58"/>
      <c r="E21" s="15">
        <f>VLOOKUP(C21,RA!B24:D56,3,0)</f>
        <v>280624.36900000001</v>
      </c>
      <c r="F21" s="25">
        <f>VLOOKUP(C21,RA!B25:I60,8,0)</f>
        <v>25173.742300000002</v>
      </c>
      <c r="G21" s="16">
        <f t="shared" si="0"/>
        <v>255450.62669999999</v>
      </c>
      <c r="H21" s="27">
        <f>RA!J25</f>
        <v>8.9706187633334107</v>
      </c>
      <c r="I21" s="20">
        <f>VLOOKUP(B21,RMS!B:D,3,FALSE)</f>
        <v>280624.37088053901</v>
      </c>
      <c r="J21" s="21">
        <f>VLOOKUP(B21,RMS!B:E,4,FALSE)</f>
        <v>255450.623279388</v>
      </c>
      <c r="K21" s="22">
        <f t="shared" si="1"/>
        <v>-1.8805389991030097E-3</v>
      </c>
      <c r="L21" s="22">
        <f t="shared" si="2"/>
        <v>3.420611988985911E-3</v>
      </c>
      <c r="M21" s="35"/>
    </row>
    <row r="22" spans="1:13" x14ac:dyDescent="0.15">
      <c r="A22" s="61"/>
      <c r="B22" s="12">
        <v>33</v>
      </c>
      <c r="C22" s="58" t="s">
        <v>24</v>
      </c>
      <c r="D22" s="58"/>
      <c r="E22" s="15">
        <f>VLOOKUP(C22,RA!B26:D57,3,0)</f>
        <v>599016.12540000002</v>
      </c>
      <c r="F22" s="25">
        <f>VLOOKUP(C22,RA!B26:I61,8,0)</f>
        <v>122546.45</v>
      </c>
      <c r="G22" s="16">
        <f t="shared" si="0"/>
        <v>476469.67540000001</v>
      </c>
      <c r="H22" s="27">
        <f>RA!J26</f>
        <v>20.457955103991299</v>
      </c>
      <c r="I22" s="20">
        <f>VLOOKUP(B22,RMS!B:D,3,FALSE)</f>
        <v>599016.09088869195</v>
      </c>
      <c r="J22" s="21">
        <f>VLOOKUP(B22,RMS!B:E,4,FALSE)</f>
        <v>476469.664565593</v>
      </c>
      <c r="K22" s="22">
        <f t="shared" si="1"/>
        <v>3.4511308069340885E-2</v>
      </c>
      <c r="L22" s="22">
        <f t="shared" si="2"/>
        <v>1.0834407003130764E-2</v>
      </c>
      <c r="M22" s="35"/>
    </row>
    <row r="23" spans="1:13" x14ac:dyDescent="0.15">
      <c r="A23" s="61"/>
      <c r="B23" s="12">
        <v>34</v>
      </c>
      <c r="C23" s="58" t="s">
        <v>25</v>
      </c>
      <c r="D23" s="58"/>
      <c r="E23" s="15">
        <f>VLOOKUP(C23,RA!B26:D58,3,0)</f>
        <v>248533.21859999999</v>
      </c>
      <c r="F23" s="25">
        <f>VLOOKUP(C23,RA!B27:I62,8,0)</f>
        <v>67599.652900000001</v>
      </c>
      <c r="G23" s="16">
        <f t="shared" si="0"/>
        <v>180933.56569999998</v>
      </c>
      <c r="H23" s="27">
        <f>RA!J27</f>
        <v>27.1994437125114</v>
      </c>
      <c r="I23" s="20">
        <f>VLOOKUP(B23,RMS!B:D,3,FALSE)</f>
        <v>248533.149055124</v>
      </c>
      <c r="J23" s="21">
        <f>VLOOKUP(B23,RMS!B:E,4,FALSE)</f>
        <v>180933.576916285</v>
      </c>
      <c r="K23" s="22">
        <f t="shared" si="1"/>
        <v>6.9544875994324684E-2</v>
      </c>
      <c r="L23" s="22">
        <f t="shared" si="2"/>
        <v>-1.1216285027330741E-2</v>
      </c>
      <c r="M23" s="35"/>
    </row>
    <row r="24" spans="1:13" x14ac:dyDescent="0.15">
      <c r="A24" s="61"/>
      <c r="B24" s="12">
        <v>35</v>
      </c>
      <c r="C24" s="58" t="s">
        <v>26</v>
      </c>
      <c r="D24" s="58"/>
      <c r="E24" s="15">
        <f>VLOOKUP(C24,RA!B28:D59,3,0)</f>
        <v>961517.59030000004</v>
      </c>
      <c r="F24" s="25">
        <f>VLOOKUP(C24,RA!B28:I63,8,0)</f>
        <v>42683.134899999997</v>
      </c>
      <c r="G24" s="16">
        <f t="shared" si="0"/>
        <v>918834.45540000009</v>
      </c>
      <c r="H24" s="27">
        <f>RA!J28</f>
        <v>4.4391423860152699</v>
      </c>
      <c r="I24" s="20">
        <f>VLOOKUP(B24,RMS!B:D,3,FALSE)</f>
        <v>961517.58793805295</v>
      </c>
      <c r="J24" s="21">
        <f>VLOOKUP(B24,RMS!B:E,4,FALSE)</f>
        <v>918834.44997787604</v>
      </c>
      <c r="K24" s="22">
        <f t="shared" si="1"/>
        <v>2.3619470885023475E-3</v>
      </c>
      <c r="L24" s="22">
        <f t="shared" si="2"/>
        <v>5.4221240570768714E-3</v>
      </c>
      <c r="M24" s="35"/>
    </row>
    <row r="25" spans="1:13" x14ac:dyDescent="0.15">
      <c r="A25" s="61"/>
      <c r="B25" s="12">
        <v>36</v>
      </c>
      <c r="C25" s="58" t="s">
        <v>27</v>
      </c>
      <c r="D25" s="58"/>
      <c r="E25" s="15">
        <f>VLOOKUP(C25,RA!B28:D60,3,0)</f>
        <v>635120.20640000002</v>
      </c>
      <c r="F25" s="25">
        <f>VLOOKUP(C25,RA!B29:I64,8,0)</f>
        <v>89132.524399999995</v>
      </c>
      <c r="G25" s="16">
        <f t="shared" si="0"/>
        <v>545987.68200000003</v>
      </c>
      <c r="H25" s="27">
        <f>RA!J29</f>
        <v>14.033961366970599</v>
      </c>
      <c r="I25" s="20">
        <f>VLOOKUP(B25,RMS!B:D,3,FALSE)</f>
        <v>635120.20633451303</v>
      </c>
      <c r="J25" s="21">
        <f>VLOOKUP(B25,RMS!B:E,4,FALSE)</f>
        <v>545987.642776786</v>
      </c>
      <c r="K25" s="22">
        <f t="shared" si="1"/>
        <v>6.5486994571983814E-5</v>
      </c>
      <c r="L25" s="22">
        <f t="shared" si="2"/>
        <v>3.9223214029334486E-2</v>
      </c>
      <c r="M25" s="35"/>
    </row>
    <row r="26" spans="1:13" x14ac:dyDescent="0.15">
      <c r="A26" s="61"/>
      <c r="B26" s="12">
        <v>37</v>
      </c>
      <c r="C26" s="58" t="s">
        <v>28</v>
      </c>
      <c r="D26" s="58"/>
      <c r="E26" s="15">
        <f>VLOOKUP(C26,RA!B30:D61,3,0)</f>
        <v>794649.64650000003</v>
      </c>
      <c r="F26" s="25">
        <f>VLOOKUP(C26,RA!B30:I65,8,0)</f>
        <v>99612.708599999998</v>
      </c>
      <c r="G26" s="16">
        <f t="shared" si="0"/>
        <v>695036.93790000002</v>
      </c>
      <c r="H26" s="27">
        <f>RA!J30</f>
        <v>12.535424767221601</v>
      </c>
      <c r="I26" s="20">
        <f>VLOOKUP(B26,RMS!B:D,3,FALSE)</f>
        <v>794649.656342478</v>
      </c>
      <c r="J26" s="21">
        <f>VLOOKUP(B26,RMS!B:E,4,FALSE)</f>
        <v>695036.94886444602</v>
      </c>
      <c r="K26" s="22">
        <f t="shared" si="1"/>
        <v>-9.8424779716879129E-3</v>
      </c>
      <c r="L26" s="22">
        <f t="shared" si="2"/>
        <v>-1.0964446002617478E-2</v>
      </c>
      <c r="M26" s="35"/>
    </row>
    <row r="27" spans="1:13" x14ac:dyDescent="0.15">
      <c r="A27" s="61"/>
      <c r="B27" s="12">
        <v>38</v>
      </c>
      <c r="C27" s="58" t="s">
        <v>29</v>
      </c>
      <c r="D27" s="58"/>
      <c r="E27" s="15">
        <f>VLOOKUP(C27,RA!B30:D62,3,0)</f>
        <v>455468.36599999998</v>
      </c>
      <c r="F27" s="25">
        <f>VLOOKUP(C27,RA!B31:I66,8,0)</f>
        <v>34874.117299999998</v>
      </c>
      <c r="G27" s="16">
        <f t="shared" si="0"/>
        <v>420594.2487</v>
      </c>
      <c r="H27" s="27">
        <f>RA!J31</f>
        <v>7.6567594817331397</v>
      </c>
      <c r="I27" s="20">
        <f>VLOOKUP(B27,RMS!B:D,3,FALSE)</f>
        <v>455468.36491681403</v>
      </c>
      <c r="J27" s="21">
        <f>VLOOKUP(B27,RMS!B:E,4,FALSE)</f>
        <v>420594.23576725699</v>
      </c>
      <c r="K27" s="22">
        <f t="shared" si="1"/>
        <v>1.0831859544850886E-3</v>
      </c>
      <c r="L27" s="22">
        <f t="shared" si="2"/>
        <v>1.2932743004057556E-2</v>
      </c>
      <c r="M27" s="35"/>
    </row>
    <row r="28" spans="1:13" x14ac:dyDescent="0.15">
      <c r="A28" s="61"/>
      <c r="B28" s="12">
        <v>39</v>
      </c>
      <c r="C28" s="58" t="s">
        <v>30</v>
      </c>
      <c r="D28" s="58"/>
      <c r="E28" s="15">
        <f>VLOOKUP(C28,RA!B32:D63,3,0)</f>
        <v>110706.58289999999</v>
      </c>
      <c r="F28" s="25">
        <f>VLOOKUP(C28,RA!B32:I67,8,0)</f>
        <v>31876.024700000002</v>
      </c>
      <c r="G28" s="16">
        <f t="shared" si="0"/>
        <v>78830.558199999999</v>
      </c>
      <c r="H28" s="27">
        <f>RA!J32</f>
        <v>28.7932513722271</v>
      </c>
      <c r="I28" s="20">
        <f>VLOOKUP(B28,RMS!B:D,3,FALSE)</f>
        <v>110706.51401060401</v>
      </c>
      <c r="J28" s="21">
        <f>VLOOKUP(B28,RMS!B:E,4,FALSE)</f>
        <v>78830.557475532507</v>
      </c>
      <c r="K28" s="22">
        <f t="shared" si="1"/>
        <v>6.8889395988662727E-2</v>
      </c>
      <c r="L28" s="22">
        <f t="shared" si="2"/>
        <v>7.2446749254595488E-4</v>
      </c>
      <c r="M28" s="35"/>
    </row>
    <row r="29" spans="1:13" x14ac:dyDescent="0.15">
      <c r="A29" s="61"/>
      <c r="B29" s="12">
        <v>40</v>
      </c>
      <c r="C29" s="58" t="s">
        <v>31</v>
      </c>
      <c r="D29" s="58"/>
      <c r="E29" s="15">
        <f>VLOOKUP(C29,RA!B32:D64,3,0)</f>
        <v>4.2477999999999998</v>
      </c>
      <c r="F29" s="25">
        <f>VLOOKUP(C29,RA!B33:I68,8,0)</f>
        <v>0.2954</v>
      </c>
      <c r="G29" s="16">
        <f t="shared" si="0"/>
        <v>3.9523999999999999</v>
      </c>
      <c r="H29" s="27">
        <f>RA!J33</f>
        <v>6.9541880502848503</v>
      </c>
      <c r="I29" s="20">
        <f>VLOOKUP(B29,RMS!B:D,3,FALSE)</f>
        <v>4.2477999999999998</v>
      </c>
      <c r="J29" s="21">
        <f>VLOOKUP(B29,RMS!B:E,4,FALSE)</f>
        <v>3.9523999999999999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61"/>
      <c r="B30" s="12">
        <v>41</v>
      </c>
      <c r="C30" s="58" t="s">
        <v>36</v>
      </c>
      <c r="D30" s="5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61"/>
      <c r="B31" s="12">
        <v>42</v>
      </c>
      <c r="C31" s="58" t="s">
        <v>32</v>
      </c>
      <c r="D31" s="58"/>
      <c r="E31" s="15">
        <f>VLOOKUP(C31,RA!B34:D66,3,0)</f>
        <v>171993.9823</v>
      </c>
      <c r="F31" s="25">
        <f>VLOOKUP(C31,RA!B35:I70,8,0)</f>
        <v>24062.959699999999</v>
      </c>
      <c r="G31" s="16">
        <f t="shared" si="0"/>
        <v>147931.0226</v>
      </c>
      <c r="H31" s="27">
        <f>RA!J35</f>
        <v>13.990582332135499</v>
      </c>
      <c r="I31" s="20">
        <f>VLOOKUP(B31,RMS!B:D,3,FALSE)</f>
        <v>171993.98190000001</v>
      </c>
      <c r="J31" s="21">
        <f>VLOOKUP(B31,RMS!B:E,4,FALSE)</f>
        <v>147931.03039999999</v>
      </c>
      <c r="K31" s="22">
        <f t="shared" si="1"/>
        <v>3.9999998989515007E-4</v>
      </c>
      <c r="L31" s="22">
        <f t="shared" si="2"/>
        <v>-7.7999999921303242E-3</v>
      </c>
      <c r="M31" s="35"/>
    </row>
    <row r="32" spans="1:13" x14ac:dyDescent="0.15">
      <c r="A32" s="61"/>
      <c r="B32" s="12">
        <v>71</v>
      </c>
      <c r="C32" s="58" t="s">
        <v>37</v>
      </c>
      <c r="D32" s="5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61"/>
      <c r="B33" s="12">
        <v>72</v>
      </c>
      <c r="C33" s="58" t="s">
        <v>38</v>
      </c>
      <c r="D33" s="5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61"/>
      <c r="B34" s="12">
        <v>73</v>
      </c>
      <c r="C34" s="58" t="s">
        <v>39</v>
      </c>
      <c r="D34" s="5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61"/>
      <c r="B35" s="12">
        <v>75</v>
      </c>
      <c r="C35" s="58" t="s">
        <v>33</v>
      </c>
      <c r="D35" s="58"/>
      <c r="E35" s="15">
        <f>VLOOKUP(C35,RA!B8:D70,3,0)</f>
        <v>197350.42749999999</v>
      </c>
      <c r="F35" s="25">
        <f>VLOOKUP(C35,RA!B8:I74,8,0)</f>
        <v>9545.5594999999994</v>
      </c>
      <c r="G35" s="16">
        <f t="shared" si="0"/>
        <v>187804.86799999999</v>
      </c>
      <c r="H35" s="27">
        <f>RA!J39</f>
        <v>4.8368577767585501</v>
      </c>
      <c r="I35" s="20">
        <f>VLOOKUP(B35,RMS!B:D,3,FALSE)</f>
        <v>197350.42735042699</v>
      </c>
      <c r="J35" s="21">
        <f>VLOOKUP(B35,RMS!B:E,4,FALSE)</f>
        <v>187804.867521368</v>
      </c>
      <c r="K35" s="22">
        <f t="shared" si="1"/>
        <v>1.495729957241565E-4</v>
      </c>
      <c r="L35" s="22">
        <f t="shared" si="2"/>
        <v>4.7863199142739177E-4</v>
      </c>
      <c r="M35" s="35"/>
    </row>
    <row r="36" spans="1:13" x14ac:dyDescent="0.15">
      <c r="A36" s="61"/>
      <c r="B36" s="12">
        <v>76</v>
      </c>
      <c r="C36" s="58" t="s">
        <v>34</v>
      </c>
      <c r="D36" s="58"/>
      <c r="E36" s="15">
        <f>VLOOKUP(C36,RA!B8:D71,3,0)</f>
        <v>403726.68859999999</v>
      </c>
      <c r="F36" s="25">
        <f>VLOOKUP(C36,RA!B8:I75,8,0)</f>
        <v>27208.523700000002</v>
      </c>
      <c r="G36" s="16">
        <f t="shared" si="0"/>
        <v>376518.16489999997</v>
      </c>
      <c r="H36" s="27">
        <f>RA!J40</f>
        <v>6.7393423492389903</v>
      </c>
      <c r="I36" s="20">
        <f>VLOOKUP(B36,RMS!B:D,3,FALSE)</f>
        <v>403726.67972136801</v>
      </c>
      <c r="J36" s="21">
        <f>VLOOKUP(B36,RMS!B:E,4,FALSE)</f>
        <v>376518.163762393</v>
      </c>
      <c r="K36" s="22">
        <f t="shared" si="1"/>
        <v>8.8786319829523563E-3</v>
      </c>
      <c r="L36" s="22">
        <f t="shared" si="2"/>
        <v>1.1376069742254913E-3</v>
      </c>
      <c r="M36" s="35"/>
    </row>
    <row r="37" spans="1:13" x14ac:dyDescent="0.15">
      <c r="A37" s="61"/>
      <c r="B37" s="12">
        <v>77</v>
      </c>
      <c r="C37" s="58" t="s">
        <v>40</v>
      </c>
      <c r="D37" s="5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61"/>
      <c r="B38" s="12">
        <v>78</v>
      </c>
      <c r="C38" s="58" t="s">
        <v>41</v>
      </c>
      <c r="D38" s="5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61"/>
      <c r="B39" s="12">
        <v>9101</v>
      </c>
      <c r="C39" s="58" t="s">
        <v>71</v>
      </c>
      <c r="D39" s="5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f>VLOOKUP(B39,RMS!B:D,3,FALSE)</f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61"/>
      <c r="B40" s="12">
        <v>99</v>
      </c>
      <c r="C40" s="58" t="s">
        <v>35</v>
      </c>
      <c r="D40" s="58"/>
      <c r="E40" s="15">
        <f>VLOOKUP(C40,RA!B8:D74,3,0)</f>
        <v>15269.369199999999</v>
      </c>
      <c r="F40" s="25">
        <f>VLOOKUP(C40,RA!B8:I78,8,0)</f>
        <v>2322.0106999999998</v>
      </c>
      <c r="G40" s="16">
        <f t="shared" si="0"/>
        <v>12947.358499999998</v>
      </c>
      <c r="H40" s="27">
        <f>RA!J43</f>
        <v>0</v>
      </c>
      <c r="I40" s="20">
        <f>VLOOKUP(B40,RMS!B:D,3,FALSE)</f>
        <v>15269.3692610241</v>
      </c>
      <c r="J40" s="21">
        <f>VLOOKUP(B40,RMS!B:E,4,FALSE)</f>
        <v>12947.358520535499</v>
      </c>
      <c r="K40" s="22">
        <f t="shared" si="1"/>
        <v>-6.1024100432405248E-5</v>
      </c>
      <c r="L40" s="22">
        <f t="shared" si="2"/>
        <v>-2.0535500880214386E-5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topLeftCell="A28" workbookViewId="0">
      <selection activeCell="A8" sqref="A1:XFD1048576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38" t="s">
        <v>47</v>
      </c>
      <c r="W1" s="66"/>
    </row>
    <row r="2" spans="1:23" ht="12.75" x14ac:dyDescent="0.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38"/>
      <c r="W2" s="66"/>
    </row>
    <row r="3" spans="1:23" ht="23.25" thickBot="1" x14ac:dyDescent="0.2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39" t="s">
        <v>48</v>
      </c>
      <c r="W3" s="66"/>
    </row>
    <row r="4" spans="1:23" ht="12.75" thickTop="1" thickBot="1" x14ac:dyDescent="0.2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W4" s="66"/>
    </row>
    <row r="5" spans="1:23" ht="12.75" thickTop="1" thickBot="1" x14ac:dyDescent="0.25">
      <c r="A5" s="40"/>
      <c r="B5" s="41"/>
      <c r="C5" s="42"/>
      <c r="D5" s="43" t="s">
        <v>0</v>
      </c>
      <c r="E5" s="43" t="s">
        <v>60</v>
      </c>
      <c r="F5" s="43" t="s">
        <v>61</v>
      </c>
      <c r="G5" s="43" t="s">
        <v>49</v>
      </c>
      <c r="H5" s="43" t="s">
        <v>50</v>
      </c>
      <c r="I5" s="43" t="s">
        <v>1</v>
      </c>
      <c r="J5" s="43" t="s">
        <v>2</v>
      </c>
      <c r="K5" s="43" t="s">
        <v>51</v>
      </c>
      <c r="L5" s="43" t="s">
        <v>52</v>
      </c>
      <c r="M5" s="43" t="s">
        <v>53</v>
      </c>
      <c r="N5" s="43" t="s">
        <v>54</v>
      </c>
      <c r="O5" s="43" t="s">
        <v>55</v>
      </c>
      <c r="P5" s="43" t="s">
        <v>62</v>
      </c>
      <c r="Q5" s="43" t="s">
        <v>63</v>
      </c>
      <c r="R5" s="43" t="s">
        <v>56</v>
      </c>
      <c r="S5" s="43" t="s">
        <v>57</v>
      </c>
      <c r="T5" s="43" t="s">
        <v>58</v>
      </c>
      <c r="U5" s="44" t="s">
        <v>59</v>
      </c>
    </row>
    <row r="6" spans="1:23" ht="12" thickBot="1" x14ac:dyDescent="0.2">
      <c r="A6" s="45" t="s">
        <v>3</v>
      </c>
      <c r="B6" s="67" t="s">
        <v>4</v>
      </c>
      <c r="C6" s="68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6"/>
    </row>
    <row r="7" spans="1:23" ht="12" thickBot="1" x14ac:dyDescent="0.2">
      <c r="A7" s="69" t="s">
        <v>5</v>
      </c>
      <c r="B7" s="70"/>
      <c r="C7" s="71"/>
      <c r="D7" s="47">
        <v>13949066.1961</v>
      </c>
      <c r="E7" s="47">
        <v>15918743</v>
      </c>
      <c r="F7" s="48">
        <v>87.626681303291406</v>
      </c>
      <c r="G7" s="47">
        <v>17497280.797800001</v>
      </c>
      <c r="H7" s="48">
        <v>-20.2786629688547</v>
      </c>
      <c r="I7" s="47">
        <v>1701604.4757000001</v>
      </c>
      <c r="J7" s="48">
        <v>12.1986981191311</v>
      </c>
      <c r="K7" s="47">
        <v>1937202.6292999999</v>
      </c>
      <c r="L7" s="48">
        <v>11.071449625153001</v>
      </c>
      <c r="M7" s="48">
        <v>-0.12161771310682799</v>
      </c>
      <c r="N7" s="47">
        <v>242251483.64430001</v>
      </c>
      <c r="O7" s="47">
        <v>242251483.64430001</v>
      </c>
      <c r="P7" s="47">
        <v>796726</v>
      </c>
      <c r="Q7" s="47">
        <v>856887</v>
      </c>
      <c r="R7" s="48">
        <v>-7.0208790657344498</v>
      </c>
      <c r="S7" s="47">
        <v>17.507984170342102</v>
      </c>
      <c r="T7" s="47">
        <v>17.413102114281099</v>
      </c>
      <c r="U7" s="49">
        <v>0.54193592556326597</v>
      </c>
    </row>
    <row r="8" spans="1:23" ht="12" thickBot="1" x14ac:dyDescent="0.2">
      <c r="A8" s="72">
        <v>42012</v>
      </c>
      <c r="B8" s="62" t="s">
        <v>6</v>
      </c>
      <c r="C8" s="63"/>
      <c r="D8" s="50">
        <v>653332.16799999995</v>
      </c>
      <c r="E8" s="50">
        <v>742204</v>
      </c>
      <c r="F8" s="51">
        <v>88.025956206110493</v>
      </c>
      <c r="G8" s="50">
        <v>850484.84990000003</v>
      </c>
      <c r="H8" s="51">
        <v>-23.181210332339401</v>
      </c>
      <c r="I8" s="50">
        <v>154584.45129999999</v>
      </c>
      <c r="J8" s="51">
        <v>23.6609276064301</v>
      </c>
      <c r="K8" s="50">
        <v>98684.915099999998</v>
      </c>
      <c r="L8" s="51">
        <v>11.603371313622301</v>
      </c>
      <c r="M8" s="51">
        <v>0.566444589260229</v>
      </c>
      <c r="N8" s="50">
        <v>8197924.3786000004</v>
      </c>
      <c r="O8" s="50">
        <v>8197924.3786000004</v>
      </c>
      <c r="P8" s="50">
        <v>24386</v>
      </c>
      <c r="Q8" s="50">
        <v>26275</v>
      </c>
      <c r="R8" s="51">
        <v>-7.1893434823977103</v>
      </c>
      <c r="S8" s="50">
        <v>26.7912805708193</v>
      </c>
      <c r="T8" s="50">
        <v>26.698826717412</v>
      </c>
      <c r="U8" s="52">
        <v>0.345089340402916</v>
      </c>
    </row>
    <row r="9" spans="1:23" ht="12" thickBot="1" x14ac:dyDescent="0.2">
      <c r="A9" s="73"/>
      <c r="B9" s="62" t="s">
        <v>7</v>
      </c>
      <c r="C9" s="63"/>
      <c r="D9" s="50">
        <v>68449.323900000003</v>
      </c>
      <c r="E9" s="50">
        <v>108255</v>
      </c>
      <c r="F9" s="51">
        <v>63.229711237356298</v>
      </c>
      <c r="G9" s="50">
        <v>79028.854200000002</v>
      </c>
      <c r="H9" s="51">
        <v>-13.386921026624201</v>
      </c>
      <c r="I9" s="50">
        <v>16157.4197</v>
      </c>
      <c r="J9" s="51">
        <v>23.604936877981299</v>
      </c>
      <c r="K9" s="50">
        <v>18727.993699999999</v>
      </c>
      <c r="L9" s="51">
        <v>23.6976657318157</v>
      </c>
      <c r="M9" s="51">
        <v>-0.13725837594659199</v>
      </c>
      <c r="N9" s="50">
        <v>1203518.7634999999</v>
      </c>
      <c r="O9" s="50">
        <v>1203518.7634999999</v>
      </c>
      <c r="P9" s="50">
        <v>4103</v>
      </c>
      <c r="Q9" s="50">
        <v>4312</v>
      </c>
      <c r="R9" s="51">
        <v>-4.8469387755101998</v>
      </c>
      <c r="S9" s="50">
        <v>16.682750158420699</v>
      </c>
      <c r="T9" s="50">
        <v>16.459270477736599</v>
      </c>
      <c r="U9" s="52">
        <v>1.3395853714881401</v>
      </c>
    </row>
    <row r="10" spans="1:23" ht="12" thickBot="1" x14ac:dyDescent="0.2">
      <c r="A10" s="73"/>
      <c r="B10" s="62" t="s">
        <v>8</v>
      </c>
      <c r="C10" s="63"/>
      <c r="D10" s="50">
        <v>99809.301800000001</v>
      </c>
      <c r="E10" s="50">
        <v>134809</v>
      </c>
      <c r="F10" s="51">
        <v>74.037565592801698</v>
      </c>
      <c r="G10" s="50">
        <v>106966.5163</v>
      </c>
      <c r="H10" s="51">
        <v>-6.6910793653658702</v>
      </c>
      <c r="I10" s="50">
        <v>25936.425899999998</v>
      </c>
      <c r="J10" s="51">
        <v>25.9859806974424</v>
      </c>
      <c r="K10" s="50">
        <v>29375.176299999999</v>
      </c>
      <c r="L10" s="51">
        <v>27.4620295360596</v>
      </c>
      <c r="M10" s="51">
        <v>-0.117063140826154</v>
      </c>
      <c r="N10" s="50">
        <v>1818245.3114</v>
      </c>
      <c r="O10" s="50">
        <v>1818245.3114</v>
      </c>
      <c r="P10" s="50">
        <v>71884</v>
      </c>
      <c r="Q10" s="50">
        <v>76957</v>
      </c>
      <c r="R10" s="51">
        <v>-6.5919929311173799</v>
      </c>
      <c r="S10" s="50">
        <v>1.3884772939736201</v>
      </c>
      <c r="T10" s="50">
        <v>1.2857904284210699</v>
      </c>
      <c r="U10" s="52">
        <v>7.3956460071941796</v>
      </c>
    </row>
    <row r="11" spans="1:23" ht="12" thickBot="1" x14ac:dyDescent="0.2">
      <c r="A11" s="73"/>
      <c r="B11" s="62" t="s">
        <v>9</v>
      </c>
      <c r="C11" s="63"/>
      <c r="D11" s="50">
        <v>59077.858999999997</v>
      </c>
      <c r="E11" s="50">
        <v>60263</v>
      </c>
      <c r="F11" s="51">
        <v>98.033385327647096</v>
      </c>
      <c r="G11" s="50">
        <v>79142.280499999993</v>
      </c>
      <c r="H11" s="51">
        <v>-25.352341849689299</v>
      </c>
      <c r="I11" s="50">
        <v>14189.284900000001</v>
      </c>
      <c r="J11" s="51">
        <v>24.0179402913027</v>
      </c>
      <c r="K11" s="50">
        <v>11919.513499999999</v>
      </c>
      <c r="L11" s="51">
        <v>15.0608668649623</v>
      </c>
      <c r="M11" s="51">
        <v>0.190424835711625</v>
      </c>
      <c r="N11" s="50">
        <v>690060.0932</v>
      </c>
      <c r="O11" s="50">
        <v>690060.0932</v>
      </c>
      <c r="P11" s="50">
        <v>2741</v>
      </c>
      <c r="Q11" s="50">
        <v>3005</v>
      </c>
      <c r="R11" s="51">
        <v>-8.7853577371048299</v>
      </c>
      <c r="S11" s="50">
        <v>21.553396205764301</v>
      </c>
      <c r="T11" s="50">
        <v>22.097121763727099</v>
      </c>
      <c r="U11" s="52">
        <v>-2.5226908686315599</v>
      </c>
    </row>
    <row r="12" spans="1:23" ht="12" thickBot="1" x14ac:dyDescent="0.2">
      <c r="A12" s="73"/>
      <c r="B12" s="62" t="s">
        <v>10</v>
      </c>
      <c r="C12" s="63"/>
      <c r="D12" s="50">
        <v>193535.13080000001</v>
      </c>
      <c r="E12" s="50">
        <v>222871</v>
      </c>
      <c r="F12" s="51">
        <v>86.837287399437301</v>
      </c>
      <c r="G12" s="50">
        <v>253383.3505</v>
      </c>
      <c r="H12" s="51">
        <v>-23.619633879614401</v>
      </c>
      <c r="I12" s="50">
        <v>19129.3825</v>
      </c>
      <c r="J12" s="51">
        <v>9.88419126849295</v>
      </c>
      <c r="K12" s="50">
        <v>-6687.0751</v>
      </c>
      <c r="L12" s="51">
        <v>-2.63911385132623</v>
      </c>
      <c r="M12" s="51">
        <v>-3.8606501667672299</v>
      </c>
      <c r="N12" s="50">
        <v>5792766.5027999999</v>
      </c>
      <c r="O12" s="50">
        <v>5792766.5027999999</v>
      </c>
      <c r="P12" s="50">
        <v>1605</v>
      </c>
      <c r="Q12" s="50">
        <v>1898</v>
      </c>
      <c r="R12" s="51">
        <v>-15.4373024236038</v>
      </c>
      <c r="S12" s="50">
        <v>120.58263601246099</v>
      </c>
      <c r="T12" s="50">
        <v>120.281193677555</v>
      </c>
      <c r="U12" s="52">
        <v>0.24998817812756399</v>
      </c>
    </row>
    <row r="13" spans="1:23" ht="12" thickBot="1" x14ac:dyDescent="0.2">
      <c r="A13" s="73"/>
      <c r="B13" s="62" t="s">
        <v>11</v>
      </c>
      <c r="C13" s="63"/>
      <c r="D13" s="50">
        <v>269409.98430000001</v>
      </c>
      <c r="E13" s="50">
        <v>375991</v>
      </c>
      <c r="F13" s="51">
        <v>71.653306674893798</v>
      </c>
      <c r="G13" s="50">
        <v>394911.86729999998</v>
      </c>
      <c r="H13" s="51">
        <v>-31.779719322706701</v>
      </c>
      <c r="I13" s="50">
        <v>57968.958400000003</v>
      </c>
      <c r="J13" s="51">
        <v>21.5170044831928</v>
      </c>
      <c r="K13" s="50">
        <v>67852.736300000004</v>
      </c>
      <c r="L13" s="51">
        <v>17.181741527269601</v>
      </c>
      <c r="M13" s="51">
        <v>-0.14566513362556899</v>
      </c>
      <c r="N13" s="50">
        <v>3694423.9955000002</v>
      </c>
      <c r="O13" s="50">
        <v>3694423.9955000002</v>
      </c>
      <c r="P13" s="50">
        <v>8362</v>
      </c>
      <c r="Q13" s="50">
        <v>8980</v>
      </c>
      <c r="R13" s="51">
        <v>-6.8819599109131397</v>
      </c>
      <c r="S13" s="50">
        <v>32.218366933747902</v>
      </c>
      <c r="T13" s="50">
        <v>32.5242319376392</v>
      </c>
      <c r="U13" s="52">
        <v>-0.94934980571875605</v>
      </c>
    </row>
    <row r="14" spans="1:23" ht="12" thickBot="1" x14ac:dyDescent="0.2">
      <c r="A14" s="73"/>
      <c r="B14" s="62" t="s">
        <v>12</v>
      </c>
      <c r="C14" s="63"/>
      <c r="D14" s="50">
        <v>129951.61350000001</v>
      </c>
      <c r="E14" s="50">
        <v>186821</v>
      </c>
      <c r="F14" s="51">
        <v>69.559425064634098</v>
      </c>
      <c r="G14" s="50">
        <v>181926.67559999999</v>
      </c>
      <c r="H14" s="51">
        <v>-28.569236440222198</v>
      </c>
      <c r="I14" s="50">
        <v>27127.065900000001</v>
      </c>
      <c r="J14" s="51">
        <v>20.874743429022502</v>
      </c>
      <c r="K14" s="50">
        <v>30538.997899999998</v>
      </c>
      <c r="L14" s="51">
        <v>16.7864321157309</v>
      </c>
      <c r="M14" s="51">
        <v>-0.111723770739707</v>
      </c>
      <c r="N14" s="50">
        <v>2002321.9545</v>
      </c>
      <c r="O14" s="50">
        <v>2002321.9545</v>
      </c>
      <c r="P14" s="50">
        <v>1738</v>
      </c>
      <c r="Q14" s="50">
        <v>1881</v>
      </c>
      <c r="R14" s="51">
        <v>-7.60233918128655</v>
      </c>
      <c r="S14" s="50">
        <v>74.770778768699699</v>
      </c>
      <c r="T14" s="50">
        <v>72.135430249867099</v>
      </c>
      <c r="U14" s="52">
        <v>3.52457010911297</v>
      </c>
    </row>
    <row r="15" spans="1:23" ht="12" thickBot="1" x14ac:dyDescent="0.2">
      <c r="A15" s="73"/>
      <c r="B15" s="62" t="s">
        <v>13</v>
      </c>
      <c r="C15" s="63"/>
      <c r="D15" s="50">
        <v>100231.624</v>
      </c>
      <c r="E15" s="50">
        <v>161487</v>
      </c>
      <c r="F15" s="51">
        <v>62.067921256819403</v>
      </c>
      <c r="G15" s="50">
        <v>185065.13959999999</v>
      </c>
      <c r="H15" s="51">
        <v>-45.839813907340599</v>
      </c>
      <c r="I15" s="50">
        <v>-2396.1558</v>
      </c>
      <c r="J15" s="51">
        <v>-2.3906185536812199</v>
      </c>
      <c r="K15" s="50">
        <v>19975.529600000002</v>
      </c>
      <c r="L15" s="51">
        <v>10.793783012389699</v>
      </c>
      <c r="M15" s="51">
        <v>-1.1199545567993401</v>
      </c>
      <c r="N15" s="50">
        <v>1757236.1779</v>
      </c>
      <c r="O15" s="50">
        <v>1757236.1779</v>
      </c>
      <c r="P15" s="50">
        <v>3822</v>
      </c>
      <c r="Q15" s="50">
        <v>3882</v>
      </c>
      <c r="R15" s="51">
        <v>-1.5455950540958301</v>
      </c>
      <c r="S15" s="50">
        <v>26.224914704343298</v>
      </c>
      <c r="T15" s="50">
        <v>28.426478438949001</v>
      </c>
      <c r="U15" s="52">
        <v>-8.39493191656066</v>
      </c>
    </row>
    <row r="16" spans="1:23" ht="12" thickBot="1" x14ac:dyDescent="0.2">
      <c r="A16" s="73"/>
      <c r="B16" s="62" t="s">
        <v>14</v>
      </c>
      <c r="C16" s="63"/>
      <c r="D16" s="50">
        <v>526320.62250000006</v>
      </c>
      <c r="E16" s="50">
        <v>669970</v>
      </c>
      <c r="F16" s="51">
        <v>78.558834350791798</v>
      </c>
      <c r="G16" s="50">
        <v>501962.71649999998</v>
      </c>
      <c r="H16" s="51">
        <v>4.8525329071925398</v>
      </c>
      <c r="I16" s="50">
        <v>21837.222000000002</v>
      </c>
      <c r="J16" s="51">
        <v>4.1490340804572998</v>
      </c>
      <c r="K16" s="50">
        <v>36350.317199999998</v>
      </c>
      <c r="L16" s="51">
        <v>7.2416368796187296</v>
      </c>
      <c r="M16" s="51">
        <v>-0.39925635642046098</v>
      </c>
      <c r="N16" s="50">
        <v>9250733.2027000003</v>
      </c>
      <c r="O16" s="50">
        <v>9250733.2027000003</v>
      </c>
      <c r="P16" s="50">
        <v>28932</v>
      </c>
      <c r="Q16" s="50">
        <v>29474</v>
      </c>
      <c r="R16" s="51">
        <v>-1.83890886883354</v>
      </c>
      <c r="S16" s="50">
        <v>18.191643249688902</v>
      </c>
      <c r="T16" s="50">
        <v>18.5744370156748</v>
      </c>
      <c r="U16" s="52">
        <v>-2.1042286325203299</v>
      </c>
    </row>
    <row r="17" spans="1:21" ht="12" thickBot="1" x14ac:dyDescent="0.2">
      <c r="A17" s="73"/>
      <c r="B17" s="62" t="s">
        <v>15</v>
      </c>
      <c r="C17" s="63"/>
      <c r="D17" s="50">
        <v>473933.45120000001</v>
      </c>
      <c r="E17" s="50">
        <v>688822</v>
      </c>
      <c r="F17" s="51">
        <v>68.803471898400502</v>
      </c>
      <c r="G17" s="50">
        <v>633674.83649999998</v>
      </c>
      <c r="H17" s="51">
        <v>-25.208731055552999</v>
      </c>
      <c r="I17" s="50">
        <v>61070.616199999997</v>
      </c>
      <c r="J17" s="51">
        <v>12.8859054040961</v>
      </c>
      <c r="K17" s="50">
        <v>33985.609600000003</v>
      </c>
      <c r="L17" s="51">
        <v>5.3632569328007396</v>
      </c>
      <c r="M17" s="51">
        <v>0.79695515009976403</v>
      </c>
      <c r="N17" s="50">
        <v>12782262.161699999</v>
      </c>
      <c r="O17" s="50">
        <v>12782262.161699999</v>
      </c>
      <c r="P17" s="50">
        <v>9321</v>
      </c>
      <c r="Q17" s="50">
        <v>9625</v>
      </c>
      <c r="R17" s="51">
        <v>-3.1584415584415599</v>
      </c>
      <c r="S17" s="50">
        <v>50.845773114472699</v>
      </c>
      <c r="T17" s="50">
        <v>45.958424716883101</v>
      </c>
      <c r="U17" s="52">
        <v>9.6121036188914708</v>
      </c>
    </row>
    <row r="18" spans="1:21" ht="12" thickBot="1" x14ac:dyDescent="0.2">
      <c r="A18" s="73"/>
      <c r="B18" s="62" t="s">
        <v>16</v>
      </c>
      <c r="C18" s="63"/>
      <c r="D18" s="50">
        <v>1360367.5611</v>
      </c>
      <c r="E18" s="50">
        <v>1859807</v>
      </c>
      <c r="F18" s="51">
        <v>73.145630761686604</v>
      </c>
      <c r="G18" s="50">
        <v>1929286.2518</v>
      </c>
      <c r="H18" s="51">
        <v>-29.488557759078301</v>
      </c>
      <c r="I18" s="50">
        <v>220502.5722</v>
      </c>
      <c r="J18" s="51">
        <v>16.209043680937299</v>
      </c>
      <c r="K18" s="50">
        <v>288853.59570000001</v>
      </c>
      <c r="L18" s="51">
        <v>14.972044476578001</v>
      </c>
      <c r="M18" s="51">
        <v>-0.236628605347148</v>
      </c>
      <c r="N18" s="50">
        <v>22187183.2973</v>
      </c>
      <c r="O18" s="50">
        <v>22187183.2973</v>
      </c>
      <c r="P18" s="50">
        <v>64120</v>
      </c>
      <c r="Q18" s="50">
        <v>68207</v>
      </c>
      <c r="R18" s="51">
        <v>-5.9920536015365</v>
      </c>
      <c r="S18" s="50">
        <v>21.215963211166599</v>
      </c>
      <c r="T18" s="50">
        <v>20.9878997742167</v>
      </c>
      <c r="U18" s="52">
        <v>1.07496150271323</v>
      </c>
    </row>
    <row r="19" spans="1:21" ht="12" thickBot="1" x14ac:dyDescent="0.2">
      <c r="A19" s="73"/>
      <c r="B19" s="62" t="s">
        <v>17</v>
      </c>
      <c r="C19" s="63"/>
      <c r="D19" s="50">
        <v>482117.5245</v>
      </c>
      <c r="E19" s="50">
        <v>833825</v>
      </c>
      <c r="F19" s="51">
        <v>57.8199891464036</v>
      </c>
      <c r="G19" s="50">
        <v>933073.32090000005</v>
      </c>
      <c r="H19" s="51">
        <v>-48.330156515999001</v>
      </c>
      <c r="I19" s="50">
        <v>45342.565900000001</v>
      </c>
      <c r="J19" s="51">
        <v>9.4048781875382801</v>
      </c>
      <c r="K19" s="50">
        <v>52141.140599999999</v>
      </c>
      <c r="L19" s="51">
        <v>5.5881075401134597</v>
      </c>
      <c r="M19" s="51">
        <v>-0.130387916753781</v>
      </c>
      <c r="N19" s="50">
        <v>10328749.6338</v>
      </c>
      <c r="O19" s="50">
        <v>10328749.6338</v>
      </c>
      <c r="P19" s="50">
        <v>12354</v>
      </c>
      <c r="Q19" s="50">
        <v>13900</v>
      </c>
      <c r="R19" s="51">
        <v>-11.122302158273399</v>
      </c>
      <c r="S19" s="50">
        <v>39.0252164885867</v>
      </c>
      <c r="T19" s="50">
        <v>48.049698194244598</v>
      </c>
      <c r="U19" s="52">
        <v>-23.124744761626701</v>
      </c>
    </row>
    <row r="20" spans="1:21" ht="12" thickBot="1" x14ac:dyDescent="0.2">
      <c r="A20" s="73"/>
      <c r="B20" s="62" t="s">
        <v>18</v>
      </c>
      <c r="C20" s="63"/>
      <c r="D20" s="50">
        <v>914904.68330000003</v>
      </c>
      <c r="E20" s="50">
        <v>828280</v>
      </c>
      <c r="F20" s="51">
        <v>110.45838162215701</v>
      </c>
      <c r="G20" s="50">
        <v>1107937.3672</v>
      </c>
      <c r="H20" s="51">
        <v>-17.4227072409188</v>
      </c>
      <c r="I20" s="50">
        <v>72713.986900000004</v>
      </c>
      <c r="J20" s="51">
        <v>7.9477117373282598</v>
      </c>
      <c r="K20" s="50">
        <v>71739.197</v>
      </c>
      <c r="L20" s="51">
        <v>6.47502278773218</v>
      </c>
      <c r="M20" s="51">
        <v>1.3587967816255E-2</v>
      </c>
      <c r="N20" s="50">
        <v>14824081.7739</v>
      </c>
      <c r="O20" s="50">
        <v>14824081.7739</v>
      </c>
      <c r="P20" s="50">
        <v>36465</v>
      </c>
      <c r="Q20" s="50">
        <v>39586</v>
      </c>
      <c r="R20" s="51">
        <v>-7.8841004395493401</v>
      </c>
      <c r="S20" s="50">
        <v>25.089940581379398</v>
      </c>
      <c r="T20" s="50">
        <v>24.130162587783602</v>
      </c>
      <c r="U20" s="52">
        <v>3.8253498069586902</v>
      </c>
    </row>
    <row r="21" spans="1:21" ht="12" thickBot="1" x14ac:dyDescent="0.2">
      <c r="A21" s="73"/>
      <c r="B21" s="62" t="s">
        <v>19</v>
      </c>
      <c r="C21" s="63"/>
      <c r="D21" s="50">
        <v>332842.60509999999</v>
      </c>
      <c r="E21" s="50">
        <v>421447</v>
      </c>
      <c r="F21" s="51">
        <v>78.976147676932101</v>
      </c>
      <c r="G21" s="50">
        <v>392135.98570000002</v>
      </c>
      <c r="H21" s="51">
        <v>-15.1206170211988</v>
      </c>
      <c r="I21" s="50">
        <v>38509.179700000001</v>
      </c>
      <c r="J21" s="51">
        <v>11.5697867730696</v>
      </c>
      <c r="K21" s="50">
        <v>57122.934399999998</v>
      </c>
      <c r="L21" s="51">
        <v>14.567123774175</v>
      </c>
      <c r="M21" s="51">
        <v>-0.32585431570546203</v>
      </c>
      <c r="N21" s="50">
        <v>4126095.1817999999</v>
      </c>
      <c r="O21" s="50">
        <v>4126095.1817999999</v>
      </c>
      <c r="P21" s="50">
        <v>28259</v>
      </c>
      <c r="Q21" s="50">
        <v>30674</v>
      </c>
      <c r="R21" s="51">
        <v>-7.87311729803743</v>
      </c>
      <c r="S21" s="50">
        <v>11.778286744046101</v>
      </c>
      <c r="T21" s="50">
        <v>11.406728294320899</v>
      </c>
      <c r="U21" s="52">
        <v>3.1546052307908301</v>
      </c>
    </row>
    <row r="22" spans="1:21" ht="12" thickBot="1" x14ac:dyDescent="0.2">
      <c r="A22" s="73"/>
      <c r="B22" s="62" t="s">
        <v>20</v>
      </c>
      <c r="C22" s="63"/>
      <c r="D22" s="50">
        <v>860749.348</v>
      </c>
      <c r="E22" s="50">
        <v>1182571</v>
      </c>
      <c r="F22" s="51">
        <v>72.786272283017297</v>
      </c>
      <c r="G22" s="50">
        <v>1041670.5004</v>
      </c>
      <c r="H22" s="51">
        <v>-17.3683667081411</v>
      </c>
      <c r="I22" s="50">
        <v>116002.6488</v>
      </c>
      <c r="J22" s="51">
        <v>13.4769371675435</v>
      </c>
      <c r="K22" s="50">
        <v>135970.21179999999</v>
      </c>
      <c r="L22" s="51">
        <v>13.053092292408</v>
      </c>
      <c r="M22" s="51">
        <v>-0.146852481405048</v>
      </c>
      <c r="N22" s="50">
        <v>10535554.696599999</v>
      </c>
      <c r="O22" s="50">
        <v>10535554.696599999</v>
      </c>
      <c r="P22" s="50">
        <v>52575</v>
      </c>
      <c r="Q22" s="50">
        <v>56547</v>
      </c>
      <c r="R22" s="51">
        <v>-7.0242453180540103</v>
      </c>
      <c r="S22" s="50">
        <v>16.3718373371374</v>
      </c>
      <c r="T22" s="50">
        <v>16.506966185650899</v>
      </c>
      <c r="U22" s="52">
        <v>-0.82537375452009099</v>
      </c>
    </row>
    <row r="23" spans="1:21" ht="12" thickBot="1" x14ac:dyDescent="0.2">
      <c r="A23" s="73"/>
      <c r="B23" s="62" t="s">
        <v>21</v>
      </c>
      <c r="C23" s="63"/>
      <c r="D23" s="50">
        <v>2303994.8506</v>
      </c>
      <c r="E23" s="50">
        <v>2067176</v>
      </c>
      <c r="F23" s="51">
        <v>111.456153254488</v>
      </c>
      <c r="G23" s="50">
        <v>2259924.8006000002</v>
      </c>
      <c r="H23" s="51">
        <v>1.9500670990600899</v>
      </c>
      <c r="I23" s="50">
        <v>195645.62220000001</v>
      </c>
      <c r="J23" s="51">
        <v>8.4915824420810004</v>
      </c>
      <c r="K23" s="50">
        <v>170080.4762</v>
      </c>
      <c r="L23" s="51">
        <v>7.5259352061114804</v>
      </c>
      <c r="M23" s="51">
        <v>0.15031205562910999</v>
      </c>
      <c r="N23" s="50">
        <v>31422519.7786</v>
      </c>
      <c r="O23" s="50">
        <v>31422519.7786</v>
      </c>
      <c r="P23" s="50">
        <v>73874</v>
      </c>
      <c r="Q23" s="50">
        <v>79440</v>
      </c>
      <c r="R23" s="51">
        <v>-7.0065458207452096</v>
      </c>
      <c r="S23" s="50">
        <v>31.188169729539499</v>
      </c>
      <c r="T23" s="50">
        <v>30.131489326535799</v>
      </c>
      <c r="U23" s="52">
        <v>3.3880808401620102</v>
      </c>
    </row>
    <row r="24" spans="1:21" ht="12" thickBot="1" x14ac:dyDescent="0.2">
      <c r="A24" s="73"/>
      <c r="B24" s="62" t="s">
        <v>22</v>
      </c>
      <c r="C24" s="63"/>
      <c r="D24" s="50">
        <v>246057.72399999999</v>
      </c>
      <c r="E24" s="50">
        <v>240072</v>
      </c>
      <c r="F24" s="51">
        <v>102.49330367556399</v>
      </c>
      <c r="G24" s="50">
        <v>317712.3064</v>
      </c>
      <c r="H24" s="51">
        <v>-22.553291439012401</v>
      </c>
      <c r="I24" s="50">
        <v>40645.524899999997</v>
      </c>
      <c r="J24" s="51">
        <v>16.518694979069199</v>
      </c>
      <c r="K24" s="50">
        <v>54868.439200000001</v>
      </c>
      <c r="L24" s="51">
        <v>17.269850142638401</v>
      </c>
      <c r="M24" s="51">
        <v>-0.25921849623161902</v>
      </c>
      <c r="N24" s="50">
        <v>2772838.0000999998</v>
      </c>
      <c r="O24" s="50">
        <v>2772838.0000999998</v>
      </c>
      <c r="P24" s="50">
        <v>25573</v>
      </c>
      <c r="Q24" s="50">
        <v>24730</v>
      </c>
      <c r="R24" s="51">
        <v>3.4088152042054198</v>
      </c>
      <c r="S24" s="50">
        <v>9.62177781253666</v>
      </c>
      <c r="T24" s="50">
        <v>9.3116511645774391</v>
      </c>
      <c r="U24" s="52">
        <v>3.2231740744953199</v>
      </c>
    </row>
    <row r="25" spans="1:21" ht="12" thickBot="1" x14ac:dyDescent="0.2">
      <c r="A25" s="73"/>
      <c r="B25" s="62" t="s">
        <v>23</v>
      </c>
      <c r="C25" s="63"/>
      <c r="D25" s="50">
        <v>280624.36900000001</v>
      </c>
      <c r="E25" s="50">
        <v>249688</v>
      </c>
      <c r="F25" s="51">
        <v>112.390010332895</v>
      </c>
      <c r="G25" s="50">
        <v>326067.28120000003</v>
      </c>
      <c r="H25" s="51">
        <v>-13.936667313800999</v>
      </c>
      <c r="I25" s="50">
        <v>25173.742300000002</v>
      </c>
      <c r="J25" s="51">
        <v>8.9706187633334107</v>
      </c>
      <c r="K25" s="50">
        <v>32066.379300000001</v>
      </c>
      <c r="L25" s="51">
        <v>9.8342830295602202</v>
      </c>
      <c r="M25" s="51">
        <v>-0.214949026066064</v>
      </c>
      <c r="N25" s="50">
        <v>5652259.6645</v>
      </c>
      <c r="O25" s="50">
        <v>5652259.6645</v>
      </c>
      <c r="P25" s="50">
        <v>15605</v>
      </c>
      <c r="Q25" s="50">
        <v>17242</v>
      </c>
      <c r="R25" s="51">
        <v>-9.4942582067045507</v>
      </c>
      <c r="S25" s="50">
        <v>17.982977827619401</v>
      </c>
      <c r="T25" s="50">
        <v>18.821034288365599</v>
      </c>
      <c r="U25" s="52">
        <v>-4.6602763389894601</v>
      </c>
    </row>
    <row r="26" spans="1:21" ht="12" thickBot="1" x14ac:dyDescent="0.2">
      <c r="A26" s="73"/>
      <c r="B26" s="62" t="s">
        <v>24</v>
      </c>
      <c r="C26" s="63"/>
      <c r="D26" s="50">
        <v>599016.12540000002</v>
      </c>
      <c r="E26" s="50">
        <v>607476</v>
      </c>
      <c r="F26" s="51">
        <v>98.607373032021002</v>
      </c>
      <c r="G26" s="50">
        <v>739111.35530000005</v>
      </c>
      <c r="H26" s="51">
        <v>-18.954549797592598</v>
      </c>
      <c r="I26" s="50">
        <v>122546.45</v>
      </c>
      <c r="J26" s="51">
        <v>20.457955103991299</v>
      </c>
      <c r="K26" s="50">
        <v>166314.84340000001</v>
      </c>
      <c r="L26" s="51">
        <v>22.502000842957401</v>
      </c>
      <c r="M26" s="51">
        <v>-0.26316588769370203</v>
      </c>
      <c r="N26" s="50">
        <v>6332066.2067</v>
      </c>
      <c r="O26" s="50">
        <v>6332066.2067</v>
      </c>
      <c r="P26" s="50">
        <v>46846</v>
      </c>
      <c r="Q26" s="50">
        <v>52652</v>
      </c>
      <c r="R26" s="51">
        <v>-11.027121476867</v>
      </c>
      <c r="S26" s="50">
        <v>12.786921517312001</v>
      </c>
      <c r="T26" s="50">
        <v>12.9128227873585</v>
      </c>
      <c r="U26" s="52">
        <v>-0.98460970356317801</v>
      </c>
    </row>
    <row r="27" spans="1:21" ht="12" thickBot="1" x14ac:dyDescent="0.2">
      <c r="A27" s="73"/>
      <c r="B27" s="62" t="s">
        <v>25</v>
      </c>
      <c r="C27" s="63"/>
      <c r="D27" s="50">
        <v>248533.21859999999</v>
      </c>
      <c r="E27" s="50">
        <v>228616</v>
      </c>
      <c r="F27" s="51">
        <v>108.712084281065</v>
      </c>
      <c r="G27" s="50">
        <v>272764.67989999999</v>
      </c>
      <c r="H27" s="51">
        <v>-8.8836506650654403</v>
      </c>
      <c r="I27" s="50">
        <v>67599.652900000001</v>
      </c>
      <c r="J27" s="51">
        <v>27.1994437125114</v>
      </c>
      <c r="K27" s="50">
        <v>78571.521800000002</v>
      </c>
      <c r="L27" s="51">
        <v>28.805607026835599</v>
      </c>
      <c r="M27" s="51">
        <v>-0.139641802126836</v>
      </c>
      <c r="N27" s="50">
        <v>2502864.1368</v>
      </c>
      <c r="O27" s="50">
        <v>2502864.1368</v>
      </c>
      <c r="P27" s="50">
        <v>33801</v>
      </c>
      <c r="Q27" s="50">
        <v>34058</v>
      </c>
      <c r="R27" s="51">
        <v>-0.75459510247225503</v>
      </c>
      <c r="S27" s="50">
        <v>7.3528362651992598</v>
      </c>
      <c r="T27" s="50">
        <v>7.3103646779023999</v>
      </c>
      <c r="U27" s="52">
        <v>0.57762182870671697</v>
      </c>
    </row>
    <row r="28" spans="1:21" ht="12" thickBot="1" x14ac:dyDescent="0.2">
      <c r="A28" s="73"/>
      <c r="B28" s="62" t="s">
        <v>26</v>
      </c>
      <c r="C28" s="63"/>
      <c r="D28" s="50">
        <v>961517.59030000004</v>
      </c>
      <c r="E28" s="50">
        <v>818447</v>
      </c>
      <c r="F28" s="51">
        <v>117.480739779118</v>
      </c>
      <c r="G28" s="50">
        <v>1063497.317</v>
      </c>
      <c r="H28" s="51">
        <v>-9.5890911119242599</v>
      </c>
      <c r="I28" s="50">
        <v>42683.134899999997</v>
      </c>
      <c r="J28" s="51">
        <v>4.4391423860152699</v>
      </c>
      <c r="K28" s="50">
        <v>53337.802600000003</v>
      </c>
      <c r="L28" s="51">
        <v>5.0153208426006799</v>
      </c>
      <c r="M28" s="51">
        <v>-0.19975827988084399</v>
      </c>
      <c r="N28" s="50">
        <v>14928980.413000001</v>
      </c>
      <c r="O28" s="50">
        <v>14928980.413000001</v>
      </c>
      <c r="P28" s="50">
        <v>40670</v>
      </c>
      <c r="Q28" s="50">
        <v>43408</v>
      </c>
      <c r="R28" s="51">
        <v>-6.3075930704017704</v>
      </c>
      <c r="S28" s="50">
        <v>23.641937307597701</v>
      </c>
      <c r="T28" s="50">
        <v>23.098957139237001</v>
      </c>
      <c r="U28" s="52">
        <v>2.2966822104981999</v>
      </c>
    </row>
    <row r="29" spans="1:21" ht="12" thickBot="1" x14ac:dyDescent="0.2">
      <c r="A29" s="73"/>
      <c r="B29" s="62" t="s">
        <v>27</v>
      </c>
      <c r="C29" s="63"/>
      <c r="D29" s="50">
        <v>635120.20640000002</v>
      </c>
      <c r="E29" s="50">
        <v>561089</v>
      </c>
      <c r="F29" s="51">
        <v>113.194200278387</v>
      </c>
      <c r="G29" s="50">
        <v>606822.59349999996</v>
      </c>
      <c r="H29" s="51">
        <v>4.6632431295589303</v>
      </c>
      <c r="I29" s="50">
        <v>89132.524399999995</v>
      </c>
      <c r="J29" s="51">
        <v>14.033961366970599</v>
      </c>
      <c r="K29" s="50">
        <v>105373.2162</v>
      </c>
      <c r="L29" s="51">
        <v>17.3647483348031</v>
      </c>
      <c r="M29" s="51">
        <v>-0.154125425660112</v>
      </c>
      <c r="N29" s="50">
        <v>5989215.4258000003</v>
      </c>
      <c r="O29" s="50">
        <v>5989215.4258000003</v>
      </c>
      <c r="P29" s="50">
        <v>97458</v>
      </c>
      <c r="Q29" s="50">
        <v>106648</v>
      </c>
      <c r="R29" s="51">
        <v>-8.6171329982747</v>
      </c>
      <c r="S29" s="50">
        <v>6.5168606620287699</v>
      </c>
      <c r="T29" s="50">
        <v>6.4602826616532898</v>
      </c>
      <c r="U29" s="52">
        <v>0.86817876443392505</v>
      </c>
    </row>
    <row r="30" spans="1:21" ht="12" thickBot="1" x14ac:dyDescent="0.2">
      <c r="A30" s="73"/>
      <c r="B30" s="62" t="s">
        <v>28</v>
      </c>
      <c r="C30" s="63"/>
      <c r="D30" s="50">
        <v>794649.64650000003</v>
      </c>
      <c r="E30" s="50">
        <v>735945</v>
      </c>
      <c r="F30" s="51">
        <v>107.976770886411</v>
      </c>
      <c r="G30" s="50">
        <v>877849.76029999997</v>
      </c>
      <c r="H30" s="51">
        <v>-9.4777167532137607</v>
      </c>
      <c r="I30" s="50">
        <v>99612.708599999998</v>
      </c>
      <c r="J30" s="51">
        <v>12.535424767221601</v>
      </c>
      <c r="K30" s="50">
        <v>159231.3616</v>
      </c>
      <c r="L30" s="51">
        <v>18.138794222098301</v>
      </c>
      <c r="M30" s="51">
        <v>-0.37441526845550799</v>
      </c>
      <c r="N30" s="50">
        <v>8847687.1020999998</v>
      </c>
      <c r="O30" s="50">
        <v>8847687.1020999998</v>
      </c>
      <c r="P30" s="50">
        <v>56358</v>
      </c>
      <c r="Q30" s="50">
        <v>60826</v>
      </c>
      <c r="R30" s="51">
        <v>-7.3455430243645798</v>
      </c>
      <c r="S30" s="50">
        <v>14.100032763760201</v>
      </c>
      <c r="T30" s="50">
        <v>13.754520874297199</v>
      </c>
      <c r="U30" s="52">
        <v>2.4504332383617</v>
      </c>
    </row>
    <row r="31" spans="1:21" ht="12" thickBot="1" x14ac:dyDescent="0.2">
      <c r="A31" s="73"/>
      <c r="B31" s="62" t="s">
        <v>29</v>
      </c>
      <c r="C31" s="63"/>
      <c r="D31" s="50">
        <v>455468.36599999998</v>
      </c>
      <c r="E31" s="50">
        <v>674338</v>
      </c>
      <c r="F31" s="51">
        <v>67.5430371712702</v>
      </c>
      <c r="G31" s="50">
        <v>940855.87829999998</v>
      </c>
      <c r="H31" s="51">
        <v>-51.589996246505898</v>
      </c>
      <c r="I31" s="50">
        <v>34874.117299999998</v>
      </c>
      <c r="J31" s="51">
        <v>7.6567594817331397</v>
      </c>
      <c r="K31" s="50">
        <v>25195.535899999999</v>
      </c>
      <c r="L31" s="51">
        <v>2.6779378734950301</v>
      </c>
      <c r="M31" s="51">
        <v>0.38413873943439297</v>
      </c>
      <c r="N31" s="50">
        <v>42165730.213500001</v>
      </c>
      <c r="O31" s="50">
        <v>42165730.213500001</v>
      </c>
      <c r="P31" s="50">
        <v>19643</v>
      </c>
      <c r="Q31" s="50">
        <v>21581</v>
      </c>
      <c r="R31" s="51">
        <v>-8.9801214030860503</v>
      </c>
      <c r="S31" s="50">
        <v>23.1873118159141</v>
      </c>
      <c r="T31" s="50">
        <v>22.406829919836898</v>
      </c>
      <c r="U31" s="52">
        <v>3.3659869771600901</v>
      </c>
    </row>
    <row r="32" spans="1:21" ht="12" thickBot="1" x14ac:dyDescent="0.2">
      <c r="A32" s="73"/>
      <c r="B32" s="62" t="s">
        <v>30</v>
      </c>
      <c r="C32" s="63"/>
      <c r="D32" s="50">
        <v>110706.58289999999</v>
      </c>
      <c r="E32" s="50">
        <v>163736</v>
      </c>
      <c r="F32" s="51">
        <v>67.612854167684603</v>
      </c>
      <c r="G32" s="50">
        <v>141973.0852</v>
      </c>
      <c r="H32" s="51">
        <v>-22.022837818840301</v>
      </c>
      <c r="I32" s="50">
        <v>31876.024700000002</v>
      </c>
      <c r="J32" s="51">
        <v>28.7932513722271</v>
      </c>
      <c r="K32" s="50">
        <v>38531.090199999999</v>
      </c>
      <c r="L32" s="51">
        <v>27.139714647829599</v>
      </c>
      <c r="M32" s="51">
        <v>-0.17271936676216801</v>
      </c>
      <c r="N32" s="50">
        <v>1039758.0951</v>
      </c>
      <c r="O32" s="50">
        <v>1039758.0951</v>
      </c>
      <c r="P32" s="50">
        <v>24062</v>
      </c>
      <c r="Q32" s="50">
        <v>25120</v>
      </c>
      <c r="R32" s="51">
        <v>-4.2117834394904499</v>
      </c>
      <c r="S32" s="50">
        <v>4.6008886584656299</v>
      </c>
      <c r="T32" s="50">
        <v>4.5717232484076398</v>
      </c>
      <c r="U32" s="52">
        <v>0.63390819085183103</v>
      </c>
    </row>
    <row r="33" spans="1:21" ht="12" thickBot="1" x14ac:dyDescent="0.2">
      <c r="A33" s="73"/>
      <c r="B33" s="62" t="s">
        <v>31</v>
      </c>
      <c r="C33" s="63"/>
      <c r="D33" s="50">
        <v>4.2477999999999998</v>
      </c>
      <c r="E33" s="53"/>
      <c r="F33" s="53"/>
      <c r="G33" s="50">
        <v>38.119799999999998</v>
      </c>
      <c r="H33" s="51">
        <v>-88.8567096364619</v>
      </c>
      <c r="I33" s="50">
        <v>0.2954</v>
      </c>
      <c r="J33" s="51">
        <v>6.9541880502848503</v>
      </c>
      <c r="K33" s="50">
        <v>5.8212000000000002</v>
      </c>
      <c r="L33" s="51">
        <v>15.270804149024899</v>
      </c>
      <c r="M33" s="51">
        <v>-0.94925444925444902</v>
      </c>
      <c r="N33" s="50">
        <v>4.2477999999999998</v>
      </c>
      <c r="O33" s="50">
        <v>4.2477999999999998</v>
      </c>
      <c r="P33" s="50">
        <v>2</v>
      </c>
      <c r="Q33" s="53"/>
      <c r="R33" s="53"/>
      <c r="S33" s="50">
        <v>2.1238999999999999</v>
      </c>
      <c r="T33" s="53"/>
      <c r="U33" s="54"/>
    </row>
    <row r="34" spans="1:21" ht="12" thickBot="1" x14ac:dyDescent="0.2">
      <c r="A34" s="73"/>
      <c r="B34" s="58" t="s">
        <v>36</v>
      </c>
      <c r="C34" s="58"/>
      <c r="D34" s="50"/>
      <c r="E34" s="53"/>
      <c r="F34" s="53"/>
      <c r="G34" s="50"/>
      <c r="H34" s="51"/>
      <c r="I34" s="50"/>
      <c r="J34" s="51"/>
      <c r="K34" s="50"/>
      <c r="L34" s="51"/>
      <c r="M34" s="51"/>
      <c r="N34" s="50"/>
      <c r="O34" s="50"/>
      <c r="P34" s="50"/>
      <c r="Q34" s="53"/>
      <c r="R34" s="53"/>
      <c r="S34" s="50"/>
      <c r="T34" s="53"/>
      <c r="U34" s="54"/>
    </row>
    <row r="35" spans="1:21" ht="12" thickBot="1" x14ac:dyDescent="0.2">
      <c r="A35" s="73"/>
      <c r="B35" s="62" t="s">
        <v>32</v>
      </c>
      <c r="C35" s="63"/>
      <c r="D35" s="50">
        <v>171993.9823</v>
      </c>
      <c r="E35" s="50">
        <v>159277</v>
      </c>
      <c r="F35" s="51">
        <v>107.984192507393</v>
      </c>
      <c r="G35" s="50">
        <v>284559.02169999998</v>
      </c>
      <c r="H35" s="51">
        <v>-39.5577123956636</v>
      </c>
      <c r="I35" s="50">
        <v>24062.959699999999</v>
      </c>
      <c r="J35" s="51">
        <v>13.990582332135499</v>
      </c>
      <c r="K35" s="50">
        <v>35062.642</v>
      </c>
      <c r="L35" s="51">
        <v>12.3217467471354</v>
      </c>
      <c r="M35" s="51">
        <v>-0.31371515871507899</v>
      </c>
      <c r="N35" s="50">
        <v>3085473.3221999998</v>
      </c>
      <c r="O35" s="50">
        <v>3085473.3221999998</v>
      </c>
      <c r="P35" s="50">
        <v>9661</v>
      </c>
      <c r="Q35" s="50">
        <v>13247</v>
      </c>
      <c r="R35" s="51">
        <v>-27.0702800634106</v>
      </c>
      <c r="S35" s="50">
        <v>17.802917120380901</v>
      </c>
      <c r="T35" s="50">
        <v>17.2904352155205</v>
      </c>
      <c r="U35" s="52">
        <v>2.8786400644067802</v>
      </c>
    </row>
    <row r="36" spans="1:21" ht="12" thickBot="1" x14ac:dyDescent="0.2">
      <c r="A36" s="73"/>
      <c r="B36" s="62" t="s">
        <v>37</v>
      </c>
      <c r="C36" s="63"/>
      <c r="D36" s="53"/>
      <c r="E36" s="50">
        <v>184096</v>
      </c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4"/>
    </row>
    <row r="37" spans="1:21" ht="12" thickBot="1" x14ac:dyDescent="0.2">
      <c r="A37" s="73"/>
      <c r="B37" s="62" t="s">
        <v>38</v>
      </c>
      <c r="C37" s="63"/>
      <c r="D37" s="53"/>
      <c r="E37" s="50">
        <v>119277</v>
      </c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4"/>
    </row>
    <row r="38" spans="1:21" ht="12" thickBot="1" x14ac:dyDescent="0.2">
      <c r="A38" s="73"/>
      <c r="B38" s="62" t="s">
        <v>39</v>
      </c>
      <c r="C38" s="63"/>
      <c r="D38" s="53"/>
      <c r="E38" s="50">
        <v>99061</v>
      </c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4"/>
    </row>
    <row r="39" spans="1:21" ht="12" thickBot="1" x14ac:dyDescent="0.2">
      <c r="A39" s="73"/>
      <c r="B39" s="62" t="s">
        <v>33</v>
      </c>
      <c r="C39" s="63"/>
      <c r="D39" s="50">
        <v>197350.42749999999</v>
      </c>
      <c r="E39" s="50">
        <v>103895</v>
      </c>
      <c r="F39" s="51">
        <v>189.95180470667501</v>
      </c>
      <c r="G39" s="50">
        <v>225305.12760000001</v>
      </c>
      <c r="H39" s="51">
        <v>-12.4074850837971</v>
      </c>
      <c r="I39" s="50">
        <v>9545.5594999999994</v>
      </c>
      <c r="J39" s="51">
        <v>4.8368577767585501</v>
      </c>
      <c r="K39" s="50">
        <v>12323.3541</v>
      </c>
      <c r="L39" s="51">
        <v>5.4696287791010798</v>
      </c>
      <c r="M39" s="51">
        <v>-0.22540897368193</v>
      </c>
      <c r="N39" s="50">
        <v>2407399.5780000002</v>
      </c>
      <c r="O39" s="50">
        <v>2407399.5780000002</v>
      </c>
      <c r="P39" s="50">
        <v>274</v>
      </c>
      <c r="Q39" s="50">
        <v>275</v>
      </c>
      <c r="R39" s="51">
        <v>-0.36363636363636598</v>
      </c>
      <c r="S39" s="50">
        <v>720.25703467153301</v>
      </c>
      <c r="T39" s="50">
        <v>574.78632290909104</v>
      </c>
      <c r="U39" s="52">
        <v>20.197055323282299</v>
      </c>
    </row>
    <row r="40" spans="1:21" ht="12" thickBot="1" x14ac:dyDescent="0.2">
      <c r="A40" s="73"/>
      <c r="B40" s="62" t="s">
        <v>34</v>
      </c>
      <c r="C40" s="63"/>
      <c r="D40" s="50">
        <v>403726.68859999999</v>
      </c>
      <c r="E40" s="50">
        <v>311697</v>
      </c>
      <c r="F40" s="51">
        <v>129.525368739513</v>
      </c>
      <c r="G40" s="50">
        <v>631046.28150000004</v>
      </c>
      <c r="H40" s="51">
        <v>-36.022649933006598</v>
      </c>
      <c r="I40" s="50">
        <v>27208.523700000002</v>
      </c>
      <c r="J40" s="51">
        <v>6.7393423492389903</v>
      </c>
      <c r="K40" s="50">
        <v>43229.883099999999</v>
      </c>
      <c r="L40" s="51">
        <v>6.8505091254546899</v>
      </c>
      <c r="M40" s="51">
        <v>-0.37060843682919897</v>
      </c>
      <c r="N40" s="50">
        <v>5781101.9831999997</v>
      </c>
      <c r="O40" s="50">
        <v>5781101.9831999997</v>
      </c>
      <c r="P40" s="50">
        <v>2212</v>
      </c>
      <c r="Q40" s="50">
        <v>2431</v>
      </c>
      <c r="R40" s="51">
        <v>-9.0086384204031305</v>
      </c>
      <c r="S40" s="50">
        <v>182.51658616636499</v>
      </c>
      <c r="T40" s="50">
        <v>195.706356232003</v>
      </c>
      <c r="U40" s="52">
        <v>-7.2266144916908601</v>
      </c>
    </row>
    <row r="41" spans="1:21" ht="12" thickBot="1" x14ac:dyDescent="0.2">
      <c r="A41" s="73"/>
      <c r="B41" s="62" t="s">
        <v>40</v>
      </c>
      <c r="C41" s="63"/>
      <c r="D41" s="53"/>
      <c r="E41" s="50">
        <v>79220</v>
      </c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4"/>
    </row>
    <row r="42" spans="1:21" ht="12" thickBot="1" x14ac:dyDescent="0.2">
      <c r="A42" s="73"/>
      <c r="B42" s="62" t="s">
        <v>41</v>
      </c>
      <c r="C42" s="63"/>
      <c r="D42" s="53"/>
      <c r="E42" s="50">
        <v>16660</v>
      </c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4"/>
    </row>
    <row r="43" spans="1:21" ht="12" thickBot="1" x14ac:dyDescent="0.2">
      <c r="A43" s="73"/>
      <c r="B43" s="58" t="s">
        <v>72</v>
      </c>
      <c r="C43" s="58"/>
      <c r="D43" s="53"/>
      <c r="E43" s="50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4"/>
    </row>
    <row r="44" spans="1:21" ht="12" thickBot="1" x14ac:dyDescent="0.2">
      <c r="A44" s="74"/>
      <c r="B44" s="62" t="s">
        <v>35</v>
      </c>
      <c r="C44" s="63"/>
      <c r="D44" s="55">
        <v>15269.369199999999</v>
      </c>
      <c r="E44" s="55">
        <v>21554</v>
      </c>
      <c r="F44" s="56">
        <v>70.842392131390895</v>
      </c>
      <c r="G44" s="55">
        <v>139102.67660000001</v>
      </c>
      <c r="H44" s="56">
        <v>-89.022950835153097</v>
      </c>
      <c r="I44" s="55">
        <v>2322.0106999999998</v>
      </c>
      <c r="J44" s="56">
        <v>15.206985105841801</v>
      </c>
      <c r="K44" s="55">
        <v>16459.4689</v>
      </c>
      <c r="L44" s="56">
        <v>11.832604017628199</v>
      </c>
      <c r="M44" s="56">
        <v>-0.858925539207404</v>
      </c>
      <c r="N44" s="55">
        <v>132428.3517</v>
      </c>
      <c r="O44" s="55">
        <v>132428.3517</v>
      </c>
      <c r="P44" s="55">
        <v>20</v>
      </c>
      <c r="Q44" s="55">
        <v>26</v>
      </c>
      <c r="R44" s="56">
        <v>-23.076923076923102</v>
      </c>
      <c r="S44" s="55">
        <v>763.46846000000005</v>
      </c>
      <c r="T44" s="55">
        <v>854.21706923076897</v>
      </c>
      <c r="U44" s="57">
        <v>-11.8863599461292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J30" sqref="J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71053</v>
      </c>
      <c r="D2" s="32">
        <v>653333.034512821</v>
      </c>
      <c r="E2" s="32">
        <v>498747.72712307703</v>
      </c>
      <c r="F2" s="32">
        <v>154585.307389744</v>
      </c>
      <c r="G2" s="32">
        <v>498747.72712307703</v>
      </c>
      <c r="H2" s="32">
        <v>0.236610272592469</v>
      </c>
    </row>
    <row r="3" spans="1:8" ht="14.25" x14ac:dyDescent="0.2">
      <c r="A3" s="32">
        <v>2</v>
      </c>
      <c r="B3" s="33">
        <v>13</v>
      </c>
      <c r="C3" s="32">
        <v>12942.026</v>
      </c>
      <c r="D3" s="32">
        <v>68449.350189887293</v>
      </c>
      <c r="E3" s="32">
        <v>52291.897139520501</v>
      </c>
      <c r="F3" s="32">
        <v>16157.453050366799</v>
      </c>
      <c r="G3" s="32">
        <v>52291.897139520501</v>
      </c>
      <c r="H3" s="32">
        <v>0.23604976534538299</v>
      </c>
    </row>
    <row r="4" spans="1:8" ht="14.25" x14ac:dyDescent="0.2">
      <c r="A4" s="32">
        <v>3</v>
      </c>
      <c r="B4" s="33">
        <v>14</v>
      </c>
      <c r="C4" s="32">
        <v>87897</v>
      </c>
      <c r="D4" s="32">
        <v>99810.965180341896</v>
      </c>
      <c r="E4" s="32">
        <v>73872.875726495695</v>
      </c>
      <c r="F4" s="32">
        <v>25938.089453846202</v>
      </c>
      <c r="G4" s="32">
        <v>73872.875726495695</v>
      </c>
      <c r="H4" s="32">
        <v>0.25987214337603398</v>
      </c>
    </row>
    <row r="5" spans="1:8" ht="14.25" x14ac:dyDescent="0.2">
      <c r="A5" s="32">
        <v>4</v>
      </c>
      <c r="B5" s="33">
        <v>15</v>
      </c>
      <c r="C5" s="32">
        <v>3420</v>
      </c>
      <c r="D5" s="32">
        <v>59077.901328205102</v>
      </c>
      <c r="E5" s="32">
        <v>44888.5740008547</v>
      </c>
      <c r="F5" s="32">
        <v>14189.3273273504</v>
      </c>
      <c r="G5" s="32">
        <v>44888.5740008547</v>
      </c>
      <c r="H5" s="32">
        <v>0.240179948988407</v>
      </c>
    </row>
    <row r="6" spans="1:8" ht="14.25" x14ac:dyDescent="0.2">
      <c r="A6" s="32">
        <v>5</v>
      </c>
      <c r="B6" s="33">
        <v>16</v>
      </c>
      <c r="C6" s="32">
        <v>2569</v>
      </c>
      <c r="D6" s="32">
        <v>193535.13032136799</v>
      </c>
      <c r="E6" s="32">
        <v>174405.74872991501</v>
      </c>
      <c r="F6" s="32">
        <v>19129.381591452999</v>
      </c>
      <c r="G6" s="32">
        <v>174405.74872991501</v>
      </c>
      <c r="H6" s="32">
        <v>9.8841908234894693E-2</v>
      </c>
    </row>
    <row r="7" spans="1:8" ht="14.25" x14ac:dyDescent="0.2">
      <c r="A7" s="32">
        <v>6</v>
      </c>
      <c r="B7" s="33">
        <v>17</v>
      </c>
      <c r="C7" s="32">
        <v>16086</v>
      </c>
      <c r="D7" s="32">
        <v>269410.18538461498</v>
      </c>
      <c r="E7" s="32">
        <v>211441.02589658101</v>
      </c>
      <c r="F7" s="32">
        <v>57969.159488034202</v>
      </c>
      <c r="G7" s="32">
        <v>211441.02589658101</v>
      </c>
      <c r="H7" s="32">
        <v>0.215170630632529</v>
      </c>
    </row>
    <row r="8" spans="1:8" ht="14.25" x14ac:dyDescent="0.2">
      <c r="A8" s="32">
        <v>7</v>
      </c>
      <c r="B8" s="33">
        <v>18</v>
      </c>
      <c r="C8" s="32">
        <v>55208</v>
      </c>
      <c r="D8" s="32">
        <v>129951.612045299</v>
      </c>
      <c r="E8" s="32">
        <v>102824.54753418799</v>
      </c>
      <c r="F8" s="32">
        <v>27127.064511111101</v>
      </c>
      <c r="G8" s="32">
        <v>102824.54753418799</v>
      </c>
      <c r="H8" s="32">
        <v>0.208747425939241</v>
      </c>
    </row>
    <row r="9" spans="1:8" ht="14.25" x14ac:dyDescent="0.2">
      <c r="A9" s="32">
        <v>8</v>
      </c>
      <c r="B9" s="33">
        <v>19</v>
      </c>
      <c r="C9" s="32">
        <v>10264</v>
      </c>
      <c r="D9" s="32">
        <v>100231.78970427399</v>
      </c>
      <c r="E9" s="32">
        <v>102627.77984615399</v>
      </c>
      <c r="F9" s="32">
        <v>-2395.9901418803402</v>
      </c>
      <c r="G9" s="32">
        <v>102627.77984615399</v>
      </c>
      <c r="H9" s="32">
        <v>-2.3904493264557399E-2</v>
      </c>
    </row>
    <row r="10" spans="1:8" ht="14.25" x14ac:dyDescent="0.2">
      <c r="A10" s="32">
        <v>9</v>
      </c>
      <c r="B10" s="33">
        <v>21</v>
      </c>
      <c r="C10" s="32">
        <v>135656</v>
      </c>
      <c r="D10" s="32">
        <v>526320.46229743597</v>
      </c>
      <c r="E10" s="32">
        <v>504483.40044102602</v>
      </c>
      <c r="F10" s="32">
        <v>21837.061856410299</v>
      </c>
      <c r="G10" s="32">
        <v>504483.40044102602</v>
      </c>
      <c r="H10" s="37">
        <v>4.1490049163373802E-2</v>
      </c>
    </row>
    <row r="11" spans="1:8" ht="14.25" x14ac:dyDescent="0.2">
      <c r="A11" s="32">
        <v>10</v>
      </c>
      <c r="B11" s="33">
        <v>22</v>
      </c>
      <c r="C11" s="32">
        <v>24138</v>
      </c>
      <c r="D11" s="32">
        <v>473933.513287179</v>
      </c>
      <c r="E11" s="32">
        <v>412862.83530427399</v>
      </c>
      <c r="F11" s="32">
        <v>61070.677982906003</v>
      </c>
      <c r="G11" s="32">
        <v>412862.83530427399</v>
      </c>
      <c r="H11" s="32">
        <v>0.12885916752188001</v>
      </c>
    </row>
    <row r="12" spans="1:8" ht="14.25" x14ac:dyDescent="0.2">
      <c r="A12" s="32">
        <v>11</v>
      </c>
      <c r="B12" s="33">
        <v>23</v>
      </c>
      <c r="C12" s="32">
        <v>138527.18400000001</v>
      </c>
      <c r="D12" s="32">
        <v>1360367.51068376</v>
      </c>
      <c r="E12" s="32">
        <v>1139864.9863384599</v>
      </c>
      <c r="F12" s="32">
        <v>220502.524345299</v>
      </c>
      <c r="G12" s="32">
        <v>1139864.9863384599</v>
      </c>
      <c r="H12" s="32">
        <v>0.16209040763879201</v>
      </c>
    </row>
    <row r="13" spans="1:8" ht="14.25" x14ac:dyDescent="0.2">
      <c r="A13" s="32">
        <v>12</v>
      </c>
      <c r="B13" s="33">
        <v>24</v>
      </c>
      <c r="C13" s="32">
        <v>22863.34</v>
      </c>
      <c r="D13" s="32">
        <v>482117.56282222201</v>
      </c>
      <c r="E13" s="32">
        <v>436774.956990598</v>
      </c>
      <c r="F13" s="32">
        <v>45342.6058316239</v>
      </c>
      <c r="G13" s="32">
        <v>436774.956990598</v>
      </c>
      <c r="H13" s="32">
        <v>9.4048857225190394E-2</v>
      </c>
    </row>
    <row r="14" spans="1:8" ht="14.25" x14ac:dyDescent="0.2">
      <c r="A14" s="32">
        <v>13</v>
      </c>
      <c r="B14" s="33">
        <v>25</v>
      </c>
      <c r="C14" s="32">
        <v>80272</v>
      </c>
      <c r="D14" s="32">
        <v>914904.83499999996</v>
      </c>
      <c r="E14" s="32">
        <v>842190.69640000002</v>
      </c>
      <c r="F14" s="32">
        <v>72714.138600000006</v>
      </c>
      <c r="G14" s="32">
        <v>842190.69640000002</v>
      </c>
      <c r="H14" s="32">
        <v>7.9477270004808795E-2</v>
      </c>
    </row>
    <row r="15" spans="1:8" ht="14.25" x14ac:dyDescent="0.2">
      <c r="A15" s="32">
        <v>14</v>
      </c>
      <c r="B15" s="33">
        <v>26</v>
      </c>
      <c r="C15" s="32">
        <v>68966</v>
      </c>
      <c r="D15" s="32">
        <v>332842.17709999997</v>
      </c>
      <c r="E15" s="32">
        <v>294333.42540000001</v>
      </c>
      <c r="F15" s="32">
        <v>38508.751700000001</v>
      </c>
      <c r="G15" s="32">
        <v>294333.42540000001</v>
      </c>
      <c r="H15" s="32">
        <v>0.11569673061124799</v>
      </c>
    </row>
    <row r="16" spans="1:8" ht="14.25" x14ac:dyDescent="0.2">
      <c r="A16" s="32">
        <v>15</v>
      </c>
      <c r="B16" s="33">
        <v>27</v>
      </c>
      <c r="C16" s="32">
        <v>109549.876</v>
      </c>
      <c r="D16" s="32">
        <v>860750.2304</v>
      </c>
      <c r="E16" s="32">
        <v>744746.70120000001</v>
      </c>
      <c r="F16" s="32">
        <v>116003.5292</v>
      </c>
      <c r="G16" s="32">
        <v>744746.70120000001</v>
      </c>
      <c r="H16" s="32">
        <v>0.13477025634497</v>
      </c>
    </row>
    <row r="17" spans="1:8" ht="14.25" x14ac:dyDescent="0.2">
      <c r="A17" s="32">
        <v>16</v>
      </c>
      <c r="B17" s="33">
        <v>29</v>
      </c>
      <c r="C17" s="32">
        <v>170760</v>
      </c>
      <c r="D17" s="32">
        <v>2303996.2739632502</v>
      </c>
      <c r="E17" s="32">
        <v>2108349.2568564098</v>
      </c>
      <c r="F17" s="32">
        <v>195647.017106838</v>
      </c>
      <c r="G17" s="32">
        <v>2108349.2568564098</v>
      </c>
      <c r="H17" s="32">
        <v>8.4916377390790193E-2</v>
      </c>
    </row>
    <row r="18" spans="1:8" ht="14.25" x14ac:dyDescent="0.2">
      <c r="A18" s="32">
        <v>17</v>
      </c>
      <c r="B18" s="33">
        <v>31</v>
      </c>
      <c r="C18" s="32">
        <v>24081.474999999999</v>
      </c>
      <c r="D18" s="32">
        <v>246057.72344200101</v>
      </c>
      <c r="E18" s="32">
        <v>205412.20034804099</v>
      </c>
      <c r="F18" s="32">
        <v>40645.523093960699</v>
      </c>
      <c r="G18" s="32">
        <v>205412.20034804099</v>
      </c>
      <c r="H18" s="32">
        <v>0.16518694282539501</v>
      </c>
    </row>
    <row r="19" spans="1:8" ht="14.25" x14ac:dyDescent="0.2">
      <c r="A19" s="32">
        <v>18</v>
      </c>
      <c r="B19" s="33">
        <v>32</v>
      </c>
      <c r="C19" s="32">
        <v>16528.099999999999</v>
      </c>
      <c r="D19" s="32">
        <v>280624.37088053901</v>
      </c>
      <c r="E19" s="32">
        <v>255450.623279388</v>
      </c>
      <c r="F19" s="32">
        <v>25173.747601150899</v>
      </c>
      <c r="G19" s="32">
        <v>255450.623279388</v>
      </c>
      <c r="H19" s="32">
        <v>8.9706205922747098E-2</v>
      </c>
    </row>
    <row r="20" spans="1:8" ht="14.25" x14ac:dyDescent="0.2">
      <c r="A20" s="32">
        <v>19</v>
      </c>
      <c r="B20" s="33">
        <v>33</v>
      </c>
      <c r="C20" s="32">
        <v>34638.822999999997</v>
      </c>
      <c r="D20" s="32">
        <v>599016.09088869195</v>
      </c>
      <c r="E20" s="32">
        <v>476469.664565593</v>
      </c>
      <c r="F20" s="32">
        <v>122546.426323099</v>
      </c>
      <c r="G20" s="32">
        <v>476469.664565593</v>
      </c>
      <c r="H20" s="32">
        <v>0.20457952330010201</v>
      </c>
    </row>
    <row r="21" spans="1:8" ht="14.25" x14ac:dyDescent="0.2">
      <c r="A21" s="32">
        <v>20</v>
      </c>
      <c r="B21" s="33">
        <v>34</v>
      </c>
      <c r="C21" s="32">
        <v>44612.375</v>
      </c>
      <c r="D21" s="32">
        <v>248533.149055124</v>
      </c>
      <c r="E21" s="32">
        <v>180933.576916285</v>
      </c>
      <c r="F21" s="32">
        <v>67599.572138839401</v>
      </c>
      <c r="G21" s="32">
        <v>180933.576916285</v>
      </c>
      <c r="H21" s="32">
        <v>0.27199418828369598</v>
      </c>
    </row>
    <row r="22" spans="1:8" ht="14.25" x14ac:dyDescent="0.2">
      <c r="A22" s="32">
        <v>21</v>
      </c>
      <c r="B22" s="33">
        <v>35</v>
      </c>
      <c r="C22" s="32">
        <v>45166.762000000002</v>
      </c>
      <c r="D22" s="32">
        <v>961517.58793805295</v>
      </c>
      <c r="E22" s="32">
        <v>918834.44997787604</v>
      </c>
      <c r="F22" s="32">
        <v>42683.137960177002</v>
      </c>
      <c r="G22" s="32">
        <v>918834.44997787604</v>
      </c>
      <c r="H22" s="32">
        <v>4.43914271518525E-2</v>
      </c>
    </row>
    <row r="23" spans="1:8" ht="14.25" x14ac:dyDescent="0.2">
      <c r="A23" s="32">
        <v>22</v>
      </c>
      <c r="B23" s="33">
        <v>36</v>
      </c>
      <c r="C23" s="32">
        <v>146503.201</v>
      </c>
      <c r="D23" s="32">
        <v>635120.20633451303</v>
      </c>
      <c r="E23" s="32">
        <v>545987.642776786</v>
      </c>
      <c r="F23" s="32">
        <v>89132.563557727204</v>
      </c>
      <c r="G23" s="32">
        <v>545987.642776786</v>
      </c>
      <c r="H23" s="32">
        <v>0.14033967533821701</v>
      </c>
    </row>
    <row r="24" spans="1:8" ht="14.25" x14ac:dyDescent="0.2">
      <c r="A24" s="32">
        <v>23</v>
      </c>
      <c r="B24" s="33">
        <v>37</v>
      </c>
      <c r="C24" s="32">
        <v>83376.936000000002</v>
      </c>
      <c r="D24" s="32">
        <v>794649.656342478</v>
      </c>
      <c r="E24" s="32">
        <v>695036.94886444602</v>
      </c>
      <c r="F24" s="32">
        <v>99612.707478031894</v>
      </c>
      <c r="G24" s="32">
        <v>695036.94886444602</v>
      </c>
      <c r="H24" s="32">
        <v>0.125354244707684</v>
      </c>
    </row>
    <row r="25" spans="1:8" ht="14.25" x14ac:dyDescent="0.2">
      <c r="A25" s="32">
        <v>24</v>
      </c>
      <c r="B25" s="33">
        <v>38</v>
      </c>
      <c r="C25" s="32">
        <v>76393.369000000006</v>
      </c>
      <c r="D25" s="32">
        <v>455468.36491681403</v>
      </c>
      <c r="E25" s="32">
        <v>420594.23576725699</v>
      </c>
      <c r="F25" s="32">
        <v>34874.129149557499</v>
      </c>
      <c r="G25" s="32">
        <v>420594.23576725699</v>
      </c>
      <c r="H25" s="32">
        <v>7.65676210156261E-2</v>
      </c>
    </row>
    <row r="26" spans="1:8" ht="14.25" x14ac:dyDescent="0.2">
      <c r="A26" s="32">
        <v>25</v>
      </c>
      <c r="B26" s="33">
        <v>39</v>
      </c>
      <c r="C26" s="32">
        <v>88942.873999999996</v>
      </c>
      <c r="D26" s="32">
        <v>110706.51401060401</v>
      </c>
      <c r="E26" s="32">
        <v>78830.557475532507</v>
      </c>
      <c r="F26" s="32">
        <v>31875.9565350718</v>
      </c>
      <c r="G26" s="32">
        <v>78830.557475532507</v>
      </c>
      <c r="H26" s="32">
        <v>0.287932077167731</v>
      </c>
    </row>
    <row r="27" spans="1:8" ht="14.25" x14ac:dyDescent="0.2">
      <c r="A27" s="32">
        <v>26</v>
      </c>
      <c r="B27" s="33">
        <v>40</v>
      </c>
      <c r="C27" s="32">
        <v>2</v>
      </c>
      <c r="D27" s="32">
        <v>4.2477999999999998</v>
      </c>
      <c r="E27" s="32">
        <v>3.9523999999999999</v>
      </c>
      <c r="F27" s="32">
        <v>0.2954</v>
      </c>
      <c r="G27" s="32">
        <v>3.9523999999999999</v>
      </c>
      <c r="H27" s="32">
        <v>6.9541880502848499E-2</v>
      </c>
    </row>
    <row r="28" spans="1:8" ht="14.25" x14ac:dyDescent="0.2">
      <c r="A28" s="32">
        <v>27</v>
      </c>
      <c r="B28" s="33">
        <v>42</v>
      </c>
      <c r="C28" s="32">
        <v>10455.796</v>
      </c>
      <c r="D28" s="32">
        <v>171993.98190000001</v>
      </c>
      <c r="E28" s="32">
        <v>147931.03039999999</v>
      </c>
      <c r="F28" s="32">
        <v>24062.951499999999</v>
      </c>
      <c r="G28" s="32">
        <v>147931.03039999999</v>
      </c>
      <c r="H28" s="32">
        <v>0.13990577597064199</v>
      </c>
    </row>
    <row r="29" spans="1:8" ht="14.25" x14ac:dyDescent="0.2">
      <c r="A29" s="32">
        <v>28</v>
      </c>
      <c r="B29" s="33">
        <v>75</v>
      </c>
      <c r="C29" s="32">
        <v>271</v>
      </c>
      <c r="D29" s="32">
        <v>197350.42735042699</v>
      </c>
      <c r="E29" s="32">
        <v>187804.867521368</v>
      </c>
      <c r="F29" s="32">
        <v>9545.55982905983</v>
      </c>
      <c r="G29" s="32">
        <v>187804.867521368</v>
      </c>
      <c r="H29" s="32">
        <v>4.83685794716327E-2</v>
      </c>
    </row>
    <row r="30" spans="1:8" ht="14.25" x14ac:dyDescent="0.2">
      <c r="A30" s="32">
        <v>29</v>
      </c>
      <c r="B30" s="33">
        <v>76</v>
      </c>
      <c r="C30" s="32">
        <v>2350</v>
      </c>
      <c r="D30" s="32">
        <v>403726.67972136801</v>
      </c>
      <c r="E30" s="32">
        <v>376518.163762393</v>
      </c>
      <c r="F30" s="32">
        <v>27208.5159589744</v>
      </c>
      <c r="G30" s="32">
        <v>376518.163762393</v>
      </c>
      <c r="H30" s="32">
        <v>6.7393405800558803E-2</v>
      </c>
    </row>
    <row r="31" spans="1:8" ht="14.25" x14ac:dyDescent="0.2">
      <c r="A31" s="32">
        <v>30</v>
      </c>
      <c r="B31" s="33">
        <v>99</v>
      </c>
      <c r="C31" s="32">
        <v>22</v>
      </c>
      <c r="D31" s="32">
        <v>15269.3692610241</v>
      </c>
      <c r="E31" s="32">
        <v>12947.358520535499</v>
      </c>
      <c r="F31" s="32">
        <v>2322.0107404886198</v>
      </c>
      <c r="G31" s="32">
        <v>12947.358520535499</v>
      </c>
      <c r="H31" s="32">
        <v>0.15206985310229401</v>
      </c>
    </row>
    <row r="32" spans="1:8" ht="14.25" x14ac:dyDescent="0.2">
      <c r="A32" s="32"/>
      <c r="B32" s="33">
        <v>9101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2015-01-09T06:02:17Z</dcterms:modified>
</cp:coreProperties>
</file>