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I39" i="2" l="1"/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<sst xmlns="http://schemas.openxmlformats.org/spreadsheetml/2006/main" count="116" uniqueCount="73">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</sst>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6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10 2" xfId="61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9" sqref="C39:D3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14247828.031500001</v>
      </c>
      <c r="F3" s="25">
        <f>RA!I7</f>
        <v>1754027.5689999999</v>
      </c>
      <c r="G3" s="16">
        <f>E3-F3</f>
        <v>12493800.4625</v>
      </c>
      <c r="H3" s="27">
        <f>RA!J7</f>
        <v>12.3108418007438</v>
      </c>
      <c r="I3" s="20">
        <f>SUM(I4:I40)</f>
        <v>14247832.796888215</v>
      </c>
      <c r="J3" s="21">
        <f>SUM(J4:J40)</f>
        <v>12493800.47945575</v>
      </c>
      <c r="K3" s="22">
        <f>E3-I3</f>
        <v>-4.7653882149606943</v>
      </c>
      <c r="L3" s="22">
        <f>G3-J3</f>
        <v>-1.6955750063061714E-2</v>
      </c>
    </row>
    <row r="4" spans="1:13" x14ac:dyDescent="0.15">
      <c r="A4" s="41">
        <f>RA!A8</f>
        <v>42013</v>
      </c>
      <c r="B4" s="12">
        <v>12</v>
      </c>
      <c r="C4" s="38" t="s">
        <v>6</v>
      </c>
      <c r="D4" s="38"/>
      <c r="E4" s="15">
        <f>VLOOKUP(C4,RA!B8:D39,3,0)</f>
        <v>623563.92359999998</v>
      </c>
      <c r="F4" s="25">
        <f>VLOOKUP(C4,RA!B8:I43,8,0)</f>
        <v>147190.55499999999</v>
      </c>
      <c r="G4" s="16">
        <f t="shared" ref="G4:G40" si="0">E4-F4</f>
        <v>476373.36859999999</v>
      </c>
      <c r="H4" s="27">
        <f>RA!J8</f>
        <v>23.604725903677998</v>
      </c>
      <c r="I4" s="20">
        <f>VLOOKUP(B4,RMS!B:D,3,FALSE)</f>
        <v>623564.79532051296</v>
      </c>
      <c r="J4" s="21">
        <f>VLOOKUP(B4,RMS!B:E,4,FALSE)</f>
        <v>476373.38102051301</v>
      </c>
      <c r="K4" s="22">
        <f t="shared" ref="K4:K40" si="1">E4-I4</f>
        <v>-0.87172051297966391</v>
      </c>
      <c r="L4" s="22">
        <f t="shared" ref="L4:L40" si="2">G4-J4</f>
        <v>-1.2420513026881963E-2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82056.947199999995</v>
      </c>
      <c r="F5" s="25">
        <f>VLOOKUP(C5,RA!B9:I44,8,0)</f>
        <v>19031.3164</v>
      </c>
      <c r="G5" s="16">
        <f t="shared" si="0"/>
        <v>63025.630799999999</v>
      </c>
      <c r="H5" s="27">
        <f>RA!J9</f>
        <v>23.192815537744</v>
      </c>
      <c r="I5" s="20">
        <f>VLOOKUP(B5,RMS!B:D,3,FALSE)</f>
        <v>82056.983274888393</v>
      </c>
      <c r="J5" s="21">
        <f>VLOOKUP(B5,RMS!B:E,4,FALSE)</f>
        <v>63025.622989781397</v>
      </c>
      <c r="K5" s="22">
        <f t="shared" si="1"/>
        <v>-3.6074888397706673E-2</v>
      </c>
      <c r="L5" s="22">
        <f t="shared" si="2"/>
        <v>7.8102186016621999E-3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113431.24370000001</v>
      </c>
      <c r="F6" s="25">
        <f>VLOOKUP(C6,RA!B10:I45,8,0)</f>
        <v>28070.8099</v>
      </c>
      <c r="G6" s="16">
        <f t="shared" si="0"/>
        <v>85360.433799999999</v>
      </c>
      <c r="H6" s="27">
        <f>RA!J10</f>
        <v>24.7469823871816</v>
      </c>
      <c r="I6" s="20">
        <f>VLOOKUP(B6,RMS!B:D,3,FALSE)</f>
        <v>113432.99214273501</v>
      </c>
      <c r="J6" s="21">
        <f>VLOOKUP(B6,RMS!B:E,4,FALSE)</f>
        <v>85360.433821367493</v>
      </c>
      <c r="K6" s="22">
        <f t="shared" si="1"/>
        <v>-1.7484427349991165</v>
      </c>
      <c r="L6" s="22">
        <f t="shared" si="2"/>
        <v>-2.1367493900470436E-5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56622.970800000003</v>
      </c>
      <c r="F7" s="25">
        <f>VLOOKUP(C7,RA!B11:I46,8,0)</f>
        <v>12962.324500000001</v>
      </c>
      <c r="G7" s="16">
        <f t="shared" si="0"/>
        <v>43660.6463</v>
      </c>
      <c r="H7" s="27">
        <f>RA!J11</f>
        <v>22.892342660339501</v>
      </c>
      <c r="I7" s="20">
        <f>VLOOKUP(B7,RMS!B:D,3,FALSE)</f>
        <v>56623.015278632498</v>
      </c>
      <c r="J7" s="21">
        <f>VLOOKUP(B7,RMS!B:E,4,FALSE)</f>
        <v>43660.646185470097</v>
      </c>
      <c r="K7" s="22">
        <f t="shared" si="1"/>
        <v>-4.4478632495156489E-2</v>
      </c>
      <c r="L7" s="22">
        <f t="shared" si="2"/>
        <v>1.1452990293037146E-4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189160.82459999999</v>
      </c>
      <c r="F8" s="25">
        <f>VLOOKUP(C8,RA!B12:I47,8,0)</f>
        <v>16338.544</v>
      </c>
      <c r="G8" s="16">
        <f t="shared" si="0"/>
        <v>172822.2806</v>
      </c>
      <c r="H8" s="27">
        <f>RA!J12</f>
        <v>8.6373825206934498</v>
      </c>
      <c r="I8" s="20">
        <f>VLOOKUP(B8,RMS!B:D,3,FALSE)</f>
        <v>189160.81926495701</v>
      </c>
      <c r="J8" s="21">
        <f>VLOOKUP(B8,RMS!B:E,4,FALSE)</f>
        <v>172822.280817094</v>
      </c>
      <c r="K8" s="22">
        <f t="shared" si="1"/>
        <v>5.3350429807323962E-3</v>
      </c>
      <c r="L8" s="22">
        <f t="shared" si="2"/>
        <v>-2.1709399879910052E-4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272460.04560000001</v>
      </c>
      <c r="F9" s="25">
        <f>VLOOKUP(C9,RA!B13:I48,8,0)</f>
        <v>55413.547100000003</v>
      </c>
      <c r="G9" s="16">
        <f t="shared" si="0"/>
        <v>217046.49850000002</v>
      </c>
      <c r="H9" s="27">
        <f>RA!J13</f>
        <v>20.338228666875001</v>
      </c>
      <c r="I9" s="20">
        <f>VLOOKUP(B9,RMS!B:D,3,FALSE)</f>
        <v>272460.25808034203</v>
      </c>
      <c r="J9" s="21">
        <f>VLOOKUP(B9,RMS!B:E,4,FALSE)</f>
        <v>217046.498690598</v>
      </c>
      <c r="K9" s="22">
        <f t="shared" si="1"/>
        <v>-0.21248034201562405</v>
      </c>
      <c r="L9" s="22">
        <f t="shared" si="2"/>
        <v>-1.9059798796661198E-4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134181.2616</v>
      </c>
      <c r="F10" s="25">
        <f>VLOOKUP(C10,RA!B14:I49,8,0)</f>
        <v>28244.416700000002</v>
      </c>
      <c r="G10" s="16">
        <f t="shared" si="0"/>
        <v>105936.8449</v>
      </c>
      <c r="H10" s="27">
        <f>RA!J14</f>
        <v>21.0494493517268</v>
      </c>
      <c r="I10" s="20">
        <f>VLOOKUP(B10,RMS!B:D,3,FALSE)</f>
        <v>134181.26154358999</v>
      </c>
      <c r="J10" s="21">
        <f>VLOOKUP(B10,RMS!B:E,4,FALSE)</f>
        <v>105936.84615641</v>
      </c>
      <c r="K10" s="22">
        <f t="shared" si="1"/>
        <v>5.6410004617646337E-5</v>
      </c>
      <c r="L10" s="22">
        <f t="shared" si="2"/>
        <v>-1.256410003406927E-3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108355.2965</v>
      </c>
      <c r="F11" s="25">
        <f>VLOOKUP(C11,RA!B15:I50,8,0)</f>
        <v>-215.95060000000001</v>
      </c>
      <c r="G11" s="16">
        <f t="shared" si="0"/>
        <v>108571.24709999999</v>
      </c>
      <c r="H11" s="27">
        <f>RA!J15</f>
        <v>-0.19929861019761</v>
      </c>
      <c r="I11" s="20">
        <f>VLOOKUP(B11,RMS!B:D,3,FALSE)</f>
        <v>108355.466011111</v>
      </c>
      <c r="J11" s="21">
        <f>VLOOKUP(B11,RMS!B:E,4,FALSE)</f>
        <v>108571.246216239</v>
      </c>
      <c r="K11" s="22">
        <f t="shared" si="1"/>
        <v>-0.16951111100206617</v>
      </c>
      <c r="L11" s="22">
        <f t="shared" si="2"/>
        <v>8.837609930196777E-4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560871.34649999999</v>
      </c>
      <c r="F12" s="25">
        <f>VLOOKUP(C12,RA!B16:I51,8,0)</f>
        <v>29172.256700000002</v>
      </c>
      <c r="G12" s="16">
        <f t="shared" si="0"/>
        <v>531699.08979999996</v>
      </c>
      <c r="H12" s="27">
        <f>RA!J16</f>
        <v>5.20123855177187</v>
      </c>
      <c r="I12" s="20">
        <f>VLOOKUP(B12,RMS!B:D,3,FALSE)</f>
        <v>560871.17452564102</v>
      </c>
      <c r="J12" s="21">
        <f>VLOOKUP(B12,RMS!B:E,4,FALSE)</f>
        <v>531699.09021453001</v>
      </c>
      <c r="K12" s="22">
        <f t="shared" si="1"/>
        <v>0.17197435896378011</v>
      </c>
      <c r="L12" s="22">
        <f t="shared" si="2"/>
        <v>-4.1453004814684391E-4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481007.99219999998</v>
      </c>
      <c r="F13" s="25">
        <f>VLOOKUP(C13,RA!B17:I52,8,0)</f>
        <v>63779.324099999998</v>
      </c>
      <c r="G13" s="16">
        <f t="shared" si="0"/>
        <v>417228.66810000001</v>
      </c>
      <c r="H13" s="27">
        <f>RA!J17</f>
        <v>13.2595144226795</v>
      </c>
      <c r="I13" s="20">
        <f>VLOOKUP(B13,RMS!B:D,3,FALSE)</f>
        <v>481008.05854187999</v>
      </c>
      <c r="J13" s="21">
        <f>VLOOKUP(B13,RMS!B:E,4,FALSE)</f>
        <v>417228.668916239</v>
      </c>
      <c r="K13" s="22">
        <f t="shared" si="1"/>
        <v>-6.6341880010440946E-2</v>
      </c>
      <c r="L13" s="22">
        <f t="shared" si="2"/>
        <v>-8.1623898586258292E-4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1530512.5142999999</v>
      </c>
      <c r="F14" s="25">
        <f>VLOOKUP(C14,RA!B18:I53,8,0)</f>
        <v>242889.5846</v>
      </c>
      <c r="G14" s="16">
        <f t="shared" si="0"/>
        <v>1287622.9297</v>
      </c>
      <c r="H14" s="27">
        <f>RA!J18</f>
        <v>15.8698202288851</v>
      </c>
      <c r="I14" s="20">
        <f>VLOOKUP(B14,RMS!B:D,3,FALSE)</f>
        <v>1530512.4283640999</v>
      </c>
      <c r="J14" s="21">
        <f>VLOOKUP(B14,RMS!B:E,4,FALSE)</f>
        <v>1287622.93189744</v>
      </c>
      <c r="K14" s="22">
        <f t="shared" si="1"/>
        <v>8.5935899987816811E-2</v>
      </c>
      <c r="L14" s="22">
        <f t="shared" si="2"/>
        <v>-2.1974400151520967E-3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505115.82179999998</v>
      </c>
      <c r="F15" s="25">
        <f>VLOOKUP(C15,RA!B19:I54,8,0)</f>
        <v>47159.628199999999</v>
      </c>
      <c r="G15" s="16">
        <f t="shared" si="0"/>
        <v>457956.1936</v>
      </c>
      <c r="H15" s="27">
        <f>RA!J19</f>
        <v>9.3363989336039399</v>
      </c>
      <c r="I15" s="20">
        <f>VLOOKUP(B15,RMS!B:D,3,FALSE)</f>
        <v>505115.86469316197</v>
      </c>
      <c r="J15" s="21">
        <f>VLOOKUP(B15,RMS!B:E,4,FALSE)</f>
        <v>457956.195829915</v>
      </c>
      <c r="K15" s="22">
        <f t="shared" si="1"/>
        <v>-4.2893161997199059E-2</v>
      </c>
      <c r="L15" s="22">
        <f t="shared" si="2"/>
        <v>-2.2299150004982948E-3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898199.94030000002</v>
      </c>
      <c r="F16" s="25">
        <f>VLOOKUP(C16,RA!B20:I55,8,0)</f>
        <v>67614.8508</v>
      </c>
      <c r="G16" s="16">
        <f t="shared" si="0"/>
        <v>830585.0895</v>
      </c>
      <c r="H16" s="27">
        <f>RA!J20</f>
        <v>7.5278173340132399</v>
      </c>
      <c r="I16" s="20">
        <f>VLOOKUP(B16,RMS!B:D,3,FALSE)</f>
        <v>898200.10140000004</v>
      </c>
      <c r="J16" s="21">
        <f>VLOOKUP(B16,RMS!B:E,4,FALSE)</f>
        <v>830585.0895</v>
      </c>
      <c r="K16" s="22">
        <f t="shared" si="1"/>
        <v>-0.16110000002663583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340051.28080000001</v>
      </c>
      <c r="F17" s="25">
        <f>VLOOKUP(C17,RA!B21:I56,8,0)</f>
        <v>37927.334799999997</v>
      </c>
      <c r="G17" s="16">
        <f t="shared" si="0"/>
        <v>302123.946</v>
      </c>
      <c r="H17" s="27">
        <f>RA!J21</f>
        <v>11.1534162467416</v>
      </c>
      <c r="I17" s="20">
        <f>VLOOKUP(B17,RMS!B:D,3,FALSE)</f>
        <v>340050.83079773799</v>
      </c>
      <c r="J17" s="21">
        <f>VLOOKUP(B17,RMS!B:E,4,FALSE)</f>
        <v>302123.94588997099</v>
      </c>
      <c r="K17" s="22">
        <f t="shared" si="1"/>
        <v>0.45000226201955229</v>
      </c>
      <c r="L17" s="22">
        <f t="shared" si="2"/>
        <v>1.1002901010215282E-4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945485.03430000006</v>
      </c>
      <c r="F18" s="25">
        <f>VLOOKUP(C18,RA!B22:I57,8,0)</f>
        <v>126923.0071</v>
      </c>
      <c r="G18" s="16">
        <f t="shared" si="0"/>
        <v>818562.02720000001</v>
      </c>
      <c r="H18" s="27">
        <f>RA!J22</f>
        <v>13.4241159294466</v>
      </c>
      <c r="I18" s="20">
        <f>VLOOKUP(B18,RMS!B:D,3,FALSE)</f>
        <v>945485.99459999998</v>
      </c>
      <c r="J18" s="21">
        <f>VLOOKUP(B18,RMS!B:E,4,FALSE)</f>
        <v>818562.02309999999</v>
      </c>
      <c r="K18" s="22">
        <f t="shared" si="1"/>
        <v>-0.96029999991878867</v>
      </c>
      <c r="L18" s="22">
        <f t="shared" si="2"/>
        <v>4.1000000201165676E-3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2222002.5103000002</v>
      </c>
      <c r="F19" s="25">
        <f>VLOOKUP(C19,RA!B23:I58,8,0)</f>
        <v>199863.42189999999</v>
      </c>
      <c r="G19" s="16">
        <f t="shared" si="0"/>
        <v>2022139.0884000002</v>
      </c>
      <c r="H19" s="27">
        <f>RA!J23</f>
        <v>8.9947432990530594</v>
      </c>
      <c r="I19" s="20">
        <f>VLOOKUP(B19,RMS!B:D,3,FALSE)</f>
        <v>2222003.8737965799</v>
      </c>
      <c r="J19" s="21">
        <f>VLOOKUP(B19,RMS!B:E,4,FALSE)</f>
        <v>2022139.1150376101</v>
      </c>
      <c r="K19" s="22">
        <f t="shared" si="1"/>
        <v>-1.363496579695493</v>
      </c>
      <c r="L19" s="22">
        <f t="shared" si="2"/>
        <v>-2.6637609815225005E-2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261189.02540000001</v>
      </c>
      <c r="F20" s="25">
        <f>VLOOKUP(C20,RA!B24:I59,8,0)</f>
        <v>41973.319499999998</v>
      </c>
      <c r="G20" s="16">
        <f t="shared" si="0"/>
        <v>219215.7059</v>
      </c>
      <c r="H20" s="27">
        <f>RA!J24</f>
        <v>16.070093081330501</v>
      </c>
      <c r="I20" s="20">
        <f>VLOOKUP(B20,RMS!B:D,3,FALSE)</f>
        <v>261189.021179328</v>
      </c>
      <c r="J20" s="21">
        <f>VLOOKUP(B20,RMS!B:E,4,FALSE)</f>
        <v>219215.69667873101</v>
      </c>
      <c r="K20" s="22">
        <f t="shared" si="1"/>
        <v>4.2206720099784434E-3</v>
      </c>
      <c r="L20" s="22">
        <f t="shared" si="2"/>
        <v>9.2212689924053848E-3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303884.49219999998</v>
      </c>
      <c r="F21" s="25">
        <f>VLOOKUP(C21,RA!B25:I60,8,0)</f>
        <v>26726.543399999999</v>
      </c>
      <c r="G21" s="16">
        <f t="shared" si="0"/>
        <v>277157.94879999995</v>
      </c>
      <c r="H21" s="27">
        <f>RA!J25</f>
        <v>8.7949678532493394</v>
      </c>
      <c r="I21" s="20">
        <f>VLOOKUP(B21,RMS!B:D,3,FALSE)</f>
        <v>303884.485670675</v>
      </c>
      <c r="J21" s="21">
        <f>VLOOKUP(B21,RMS!B:E,4,FALSE)</f>
        <v>277157.94809418899</v>
      </c>
      <c r="K21" s="22">
        <f t="shared" si="1"/>
        <v>6.5293249790556729E-3</v>
      </c>
      <c r="L21" s="22">
        <f t="shared" si="2"/>
        <v>7.0581096224486828E-4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596338.66159999999</v>
      </c>
      <c r="F22" s="25">
        <f>VLOOKUP(C22,RA!B26:I61,8,0)</f>
        <v>125482.91009999999</v>
      </c>
      <c r="G22" s="16">
        <f t="shared" si="0"/>
        <v>470855.75150000001</v>
      </c>
      <c r="H22" s="27">
        <f>RA!J26</f>
        <v>21.042222847555198</v>
      </c>
      <c r="I22" s="20">
        <f>VLOOKUP(B22,RMS!B:D,3,FALSE)</f>
        <v>596338.63041238196</v>
      </c>
      <c r="J22" s="21">
        <f>VLOOKUP(B22,RMS!B:E,4,FALSE)</f>
        <v>470855.75447396998</v>
      </c>
      <c r="K22" s="22">
        <f t="shared" si="1"/>
        <v>3.1187618034891784E-2</v>
      </c>
      <c r="L22" s="22">
        <f t="shared" si="2"/>
        <v>-2.9739699675701559E-3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262095.81200000001</v>
      </c>
      <c r="F23" s="25">
        <f>VLOOKUP(C23,RA!B27:I62,8,0)</f>
        <v>69779.746599999999</v>
      </c>
      <c r="G23" s="16">
        <f t="shared" si="0"/>
        <v>192316.06540000002</v>
      </c>
      <c r="H23" s="27">
        <f>RA!J27</f>
        <v>26.6237549037983</v>
      </c>
      <c r="I23" s="20">
        <f>VLOOKUP(B23,RMS!B:D,3,FALSE)</f>
        <v>262095.73746798301</v>
      </c>
      <c r="J23" s="21">
        <f>VLOOKUP(B23,RMS!B:E,4,FALSE)</f>
        <v>192316.07145319201</v>
      </c>
      <c r="K23" s="22">
        <f t="shared" si="1"/>
        <v>7.4532016995362937E-2</v>
      </c>
      <c r="L23" s="22">
        <f t="shared" si="2"/>
        <v>-6.0531919880304486E-3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963704.68669999996</v>
      </c>
      <c r="F24" s="25">
        <f>VLOOKUP(C24,RA!B28:I63,8,0)</f>
        <v>45331.316599999998</v>
      </c>
      <c r="G24" s="16">
        <f t="shared" si="0"/>
        <v>918373.37009999994</v>
      </c>
      <c r="H24" s="27">
        <f>RA!J28</f>
        <v>4.7038597223416403</v>
      </c>
      <c r="I24" s="20">
        <f>VLOOKUP(B24,RMS!B:D,3,FALSE)</f>
        <v>963704.68466283195</v>
      </c>
      <c r="J24" s="21">
        <f>VLOOKUP(B24,RMS!B:E,4,FALSE)</f>
        <v>918373.36742743396</v>
      </c>
      <c r="K24" s="22">
        <f t="shared" si="1"/>
        <v>2.0371680147945881E-3</v>
      </c>
      <c r="L24" s="22">
        <f t="shared" si="2"/>
        <v>2.6725659845396876E-3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646390.02619999996</v>
      </c>
      <c r="F25" s="25">
        <f>VLOOKUP(C25,RA!B29:I64,8,0)</f>
        <v>92038.611499999999</v>
      </c>
      <c r="G25" s="16">
        <f t="shared" si="0"/>
        <v>554351.41469999996</v>
      </c>
      <c r="H25" s="27">
        <f>RA!J29</f>
        <v>14.238866283422899</v>
      </c>
      <c r="I25" s="20">
        <f>VLOOKUP(B25,RMS!B:D,3,FALSE)</f>
        <v>646390.02588849596</v>
      </c>
      <c r="J25" s="21">
        <f>VLOOKUP(B25,RMS!B:E,4,FALSE)</f>
        <v>554351.42194672895</v>
      </c>
      <c r="K25" s="22">
        <f t="shared" si="1"/>
        <v>3.1150400172919035E-4</v>
      </c>
      <c r="L25" s="22">
        <f t="shared" si="2"/>
        <v>-7.2467289865016937E-3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859651.77819999994</v>
      </c>
      <c r="F26" s="25">
        <f>VLOOKUP(C26,RA!B30:I65,8,0)</f>
        <v>106893.0606</v>
      </c>
      <c r="G26" s="16">
        <f t="shared" si="0"/>
        <v>752758.71759999997</v>
      </c>
      <c r="H26" s="27">
        <f>RA!J30</f>
        <v>12.434460476987599</v>
      </c>
      <c r="I26" s="20">
        <f>VLOOKUP(B26,RMS!B:D,3,FALSE)</f>
        <v>859651.78222920396</v>
      </c>
      <c r="J26" s="21">
        <f>VLOOKUP(B26,RMS!B:E,4,FALSE)</f>
        <v>752758.706395888</v>
      </c>
      <c r="K26" s="22">
        <f t="shared" si="1"/>
        <v>-4.0292040212079883E-3</v>
      </c>
      <c r="L26" s="22">
        <f t="shared" si="2"/>
        <v>1.1204111971892416E-2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426130.33470000001</v>
      </c>
      <c r="F27" s="25">
        <f>VLOOKUP(C27,RA!B31:I66,8,0)</f>
        <v>31081.608</v>
      </c>
      <c r="G27" s="16">
        <f t="shared" si="0"/>
        <v>395048.7267</v>
      </c>
      <c r="H27" s="27">
        <f>RA!J31</f>
        <v>7.2939205376875504</v>
      </c>
      <c r="I27" s="20">
        <f>VLOOKUP(B27,RMS!B:D,3,FALSE)</f>
        <v>426130.32922389399</v>
      </c>
      <c r="J27" s="21">
        <f>VLOOKUP(B27,RMS!B:E,4,FALSE)</f>
        <v>395048.71333451301</v>
      </c>
      <c r="K27" s="22">
        <f t="shared" si="1"/>
        <v>5.4761060164310038E-3</v>
      </c>
      <c r="L27" s="22">
        <f t="shared" si="2"/>
        <v>1.3365486986003816E-2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116797.2663</v>
      </c>
      <c r="F28" s="25">
        <f>VLOOKUP(C28,RA!B32:I67,8,0)</f>
        <v>32567.074000000001</v>
      </c>
      <c r="G28" s="16">
        <f t="shared" si="0"/>
        <v>84230.192299999995</v>
      </c>
      <c r="H28" s="27">
        <f>RA!J32</f>
        <v>27.883421446140499</v>
      </c>
      <c r="I28" s="20">
        <f>VLOOKUP(B28,RMS!B:D,3,FALSE)</f>
        <v>116797.195336533</v>
      </c>
      <c r="J28" s="21">
        <f>VLOOKUP(B28,RMS!B:E,4,FALSE)</f>
        <v>84230.191080699806</v>
      </c>
      <c r="K28" s="22">
        <f t="shared" si="1"/>
        <v>7.0963467005640268E-2</v>
      </c>
      <c r="L28" s="22">
        <f t="shared" si="2"/>
        <v>1.2193001894047484E-3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182897.21979999999</v>
      </c>
      <c r="F31" s="25">
        <f>VLOOKUP(C31,RA!B35:I70,8,0)</f>
        <v>24916.0514</v>
      </c>
      <c r="G31" s="16">
        <f t="shared" si="0"/>
        <v>157981.1684</v>
      </c>
      <c r="H31" s="27">
        <f>RA!J35</f>
        <v>13.6229798502383</v>
      </c>
      <c r="I31" s="20">
        <f>VLOOKUP(B31,RMS!B:D,3,FALSE)</f>
        <v>182897.21950000001</v>
      </c>
      <c r="J31" s="21">
        <f>VLOOKUP(B31,RMS!B:E,4,FALSE)</f>
        <v>157981.17439999999</v>
      </c>
      <c r="K31" s="22">
        <f t="shared" si="1"/>
        <v>2.9999998514540493E-4</v>
      </c>
      <c r="L31" s="22">
        <f t="shared" si="2"/>
        <v>-5.9999999939464033E-3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139982.9056</v>
      </c>
      <c r="F35" s="25">
        <f>VLOOKUP(C35,RA!B8:I74,8,0)</f>
        <v>7090.5191000000004</v>
      </c>
      <c r="G35" s="16">
        <f t="shared" si="0"/>
        <v>132892.38649999999</v>
      </c>
      <c r="H35" s="27">
        <f>RA!J39</f>
        <v>5.0652749845478304</v>
      </c>
      <c r="I35" s="20">
        <f>VLOOKUP(B35,RMS!B:D,3,FALSE)</f>
        <v>139982.905982906</v>
      </c>
      <c r="J35" s="21">
        <f>VLOOKUP(B35,RMS!B:E,4,FALSE)</f>
        <v>132892.384615385</v>
      </c>
      <c r="K35" s="22">
        <f t="shared" si="1"/>
        <v>-3.8290600059553981E-4</v>
      </c>
      <c r="L35" s="22">
        <f t="shared" si="2"/>
        <v>1.8846149905584753E-3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410556.45510000002</v>
      </c>
      <c r="F36" s="25">
        <f>VLOOKUP(C36,RA!B8:I75,8,0)</f>
        <v>26151.524799999999</v>
      </c>
      <c r="G36" s="16">
        <f t="shared" si="0"/>
        <v>384404.93030000001</v>
      </c>
      <c r="H36" s="27">
        <f>RA!J40</f>
        <v>6.3697755753542404</v>
      </c>
      <c r="I36" s="20">
        <f>VLOOKUP(B36,RMS!B:D,3,FALSE)</f>
        <v>410556.44796239299</v>
      </c>
      <c r="J36" s="21">
        <f>VLOOKUP(B36,RMS!B:E,4,FALSE)</f>
        <v>384404.93161538499</v>
      </c>
      <c r="K36" s="22">
        <f t="shared" si="1"/>
        <v>7.1376070263795555E-3</v>
      </c>
      <c r="L36" s="22">
        <f t="shared" si="2"/>
        <v>-1.3153849868103862E-3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71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f>VLOOKUP(B39,RMS!B:D,3,FALSE)</f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15130.4136</v>
      </c>
      <c r="F40" s="25">
        <f>VLOOKUP(C40,RA!B8:I78,8,0)</f>
        <v>1630.3122000000001</v>
      </c>
      <c r="G40" s="16">
        <f t="shared" si="0"/>
        <v>13500.1014</v>
      </c>
      <c r="H40" s="27">
        <f>RA!J43</f>
        <v>0</v>
      </c>
      <c r="I40" s="20">
        <f>VLOOKUP(B40,RMS!B:D,3,FALSE)</f>
        <v>15130.413735723499</v>
      </c>
      <c r="J40" s="21">
        <f>VLOOKUP(B40,RMS!B:E,4,FALSE)</f>
        <v>13500.101656455599</v>
      </c>
      <c r="K40" s="22">
        <f t="shared" si="1"/>
        <v>-1.3572349962487351E-4</v>
      </c>
      <c r="L40" s="22">
        <f t="shared" si="2"/>
        <v>-2.5645559981057886E-4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activeCell="A8" sqref="A1:W44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7" width="9.25" style="36" bestFit="1" customWidth="1"/>
    <col min="18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14247828.031500001</v>
      </c>
      <c r="E7" s="65">
        <v>20144325</v>
      </c>
      <c r="F7" s="66">
        <v>70.728743859622995</v>
      </c>
      <c r="G7" s="65">
        <v>22021266.3017</v>
      </c>
      <c r="H7" s="66">
        <v>-35.2996878730807</v>
      </c>
      <c r="I7" s="65">
        <v>1754027.5689999999</v>
      </c>
      <c r="J7" s="66">
        <v>12.3108418007438</v>
      </c>
      <c r="K7" s="65">
        <v>1305907.3936000001</v>
      </c>
      <c r="L7" s="66">
        <v>5.9302102599757696</v>
      </c>
      <c r="M7" s="66">
        <v>0.34314850930176999</v>
      </c>
      <c r="N7" s="65">
        <v>256499311.6758</v>
      </c>
      <c r="O7" s="65">
        <v>256499311.6758</v>
      </c>
      <c r="P7" s="65">
        <v>824595</v>
      </c>
      <c r="Q7" s="65">
        <v>796726</v>
      </c>
      <c r="R7" s="66">
        <v>3.4979403207627202</v>
      </c>
      <c r="S7" s="65">
        <v>17.278576794062499</v>
      </c>
      <c r="T7" s="65">
        <v>17.507984170342102</v>
      </c>
      <c r="U7" s="67">
        <v>-1.32769833426571</v>
      </c>
      <c r="V7" s="55"/>
      <c r="W7" s="55"/>
    </row>
    <row r="8" spans="1:23" ht="14.25" thickBot="1" x14ac:dyDescent="0.2">
      <c r="A8" s="52">
        <v>42013</v>
      </c>
      <c r="B8" s="42" t="s">
        <v>6</v>
      </c>
      <c r="C8" s="43"/>
      <c r="D8" s="68">
        <v>623563.92359999998</v>
      </c>
      <c r="E8" s="68">
        <v>819817</v>
      </c>
      <c r="F8" s="69">
        <v>76.061355595212106</v>
      </c>
      <c r="G8" s="68">
        <v>915466.67220000003</v>
      </c>
      <c r="H8" s="69">
        <v>-31.885677268678201</v>
      </c>
      <c r="I8" s="68">
        <v>147190.55499999999</v>
      </c>
      <c r="J8" s="69">
        <v>23.604725903677998</v>
      </c>
      <c r="K8" s="68">
        <v>101876.2399</v>
      </c>
      <c r="L8" s="69">
        <v>11.1283395664395</v>
      </c>
      <c r="M8" s="69">
        <v>0.44479767946362903</v>
      </c>
      <c r="N8" s="68">
        <v>8821488.3022000007</v>
      </c>
      <c r="O8" s="68">
        <v>8821488.3022000007</v>
      </c>
      <c r="P8" s="68">
        <v>24294</v>
      </c>
      <c r="Q8" s="68">
        <v>24386</v>
      </c>
      <c r="R8" s="69">
        <v>-0.37726564422209102</v>
      </c>
      <c r="S8" s="68">
        <v>25.6674044455421</v>
      </c>
      <c r="T8" s="68">
        <v>26.7912805708193</v>
      </c>
      <c r="U8" s="70">
        <v>-4.3786122888339198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82056.947199999995</v>
      </c>
      <c r="E9" s="68">
        <v>109746</v>
      </c>
      <c r="F9" s="69">
        <v>74.769875166293104</v>
      </c>
      <c r="G9" s="68">
        <v>80023.833599999998</v>
      </c>
      <c r="H9" s="69">
        <v>2.5406350939928002</v>
      </c>
      <c r="I9" s="68">
        <v>19031.3164</v>
      </c>
      <c r="J9" s="69">
        <v>23.192815537744</v>
      </c>
      <c r="K9" s="68">
        <v>18956.749</v>
      </c>
      <c r="L9" s="69">
        <v>23.688878859210298</v>
      </c>
      <c r="M9" s="69">
        <v>3.9335542186060002E-3</v>
      </c>
      <c r="N9" s="68">
        <v>1285575.7106999999</v>
      </c>
      <c r="O9" s="68">
        <v>1285575.7106999999</v>
      </c>
      <c r="P9" s="68">
        <v>4555</v>
      </c>
      <c r="Q9" s="68">
        <v>4103</v>
      </c>
      <c r="R9" s="69">
        <v>11.016329514989</v>
      </c>
      <c r="S9" s="68">
        <v>18.014697519209701</v>
      </c>
      <c r="T9" s="68">
        <v>16.682750158420699</v>
      </c>
      <c r="U9" s="70">
        <v>7.3936704147748902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113431.24370000001</v>
      </c>
      <c r="E10" s="68">
        <v>144391</v>
      </c>
      <c r="F10" s="69">
        <v>78.558389165529704</v>
      </c>
      <c r="G10" s="68">
        <v>113806.4761</v>
      </c>
      <c r="H10" s="69">
        <v>-0.329710938128225</v>
      </c>
      <c r="I10" s="68">
        <v>28070.8099</v>
      </c>
      <c r="J10" s="69">
        <v>24.7469823871816</v>
      </c>
      <c r="K10" s="68">
        <v>30882.1351</v>
      </c>
      <c r="L10" s="69">
        <v>27.135657089377201</v>
      </c>
      <c r="M10" s="69">
        <v>-9.1034029573946004E-2</v>
      </c>
      <c r="N10" s="68">
        <v>1931676.5551</v>
      </c>
      <c r="O10" s="68">
        <v>1931676.5551</v>
      </c>
      <c r="P10" s="68">
        <v>75943</v>
      </c>
      <c r="Q10" s="68">
        <v>71884</v>
      </c>
      <c r="R10" s="69">
        <v>5.64659729564299</v>
      </c>
      <c r="S10" s="68">
        <v>1.49363659191762</v>
      </c>
      <c r="T10" s="68">
        <v>1.3884772939736201</v>
      </c>
      <c r="U10" s="70">
        <v>7.0404875264195601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56622.970800000003</v>
      </c>
      <c r="E11" s="68">
        <v>65453</v>
      </c>
      <c r="F11" s="69">
        <v>86.509359082089404</v>
      </c>
      <c r="G11" s="68">
        <v>84568.154500000004</v>
      </c>
      <c r="H11" s="69">
        <v>-33.044570814182798</v>
      </c>
      <c r="I11" s="68">
        <v>12962.324500000001</v>
      </c>
      <c r="J11" s="69">
        <v>22.892342660339501</v>
      </c>
      <c r="K11" s="68">
        <v>10531.1325</v>
      </c>
      <c r="L11" s="69">
        <v>12.452834713331701</v>
      </c>
      <c r="M11" s="69">
        <v>0.230857602446841</v>
      </c>
      <c r="N11" s="68">
        <v>746683.06400000001</v>
      </c>
      <c r="O11" s="68">
        <v>746683.06400000001</v>
      </c>
      <c r="P11" s="68">
        <v>2812</v>
      </c>
      <c r="Q11" s="68">
        <v>2741</v>
      </c>
      <c r="R11" s="69">
        <v>2.5902955125866498</v>
      </c>
      <c r="S11" s="68">
        <v>20.136191607396899</v>
      </c>
      <c r="T11" s="68">
        <v>21.553396205764301</v>
      </c>
      <c r="U11" s="70">
        <v>-7.0380965080152098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189160.82459999999</v>
      </c>
      <c r="E12" s="68">
        <v>269105</v>
      </c>
      <c r="F12" s="69">
        <v>70.292571524126302</v>
      </c>
      <c r="G12" s="68">
        <v>296629.10759999999</v>
      </c>
      <c r="H12" s="69">
        <v>-36.229850761955397</v>
      </c>
      <c r="I12" s="68">
        <v>16338.544</v>
      </c>
      <c r="J12" s="69">
        <v>8.6373825206934498</v>
      </c>
      <c r="K12" s="68">
        <v>-5400.9413000000004</v>
      </c>
      <c r="L12" s="69">
        <v>-1.8207725275845501</v>
      </c>
      <c r="M12" s="69">
        <v>-4.0251289714998402</v>
      </c>
      <c r="N12" s="68">
        <v>5981927.3273999998</v>
      </c>
      <c r="O12" s="68">
        <v>5981927.3273999998</v>
      </c>
      <c r="P12" s="68">
        <v>1637</v>
      </c>
      <c r="Q12" s="68">
        <v>1605</v>
      </c>
      <c r="R12" s="69">
        <v>1.99376947040499</v>
      </c>
      <c r="S12" s="68">
        <v>115.553344288332</v>
      </c>
      <c r="T12" s="68">
        <v>120.58263601246099</v>
      </c>
      <c r="U12" s="70">
        <v>-4.3523549708604703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272460.04560000001</v>
      </c>
      <c r="E13" s="68">
        <v>370208</v>
      </c>
      <c r="F13" s="69">
        <v>73.596477007520093</v>
      </c>
      <c r="G13" s="68">
        <v>384822.13770000002</v>
      </c>
      <c r="H13" s="69">
        <v>-29.198448086059798</v>
      </c>
      <c r="I13" s="68">
        <v>55413.547100000003</v>
      </c>
      <c r="J13" s="69">
        <v>20.338228666875001</v>
      </c>
      <c r="K13" s="68">
        <v>60226.826399999998</v>
      </c>
      <c r="L13" s="69">
        <v>15.650561778998201</v>
      </c>
      <c r="M13" s="69">
        <v>-7.9919191956626001E-2</v>
      </c>
      <c r="N13" s="68">
        <v>3966884.0411</v>
      </c>
      <c r="O13" s="68">
        <v>3966884.0411</v>
      </c>
      <c r="P13" s="68">
        <v>8502</v>
      </c>
      <c r="Q13" s="68">
        <v>8362</v>
      </c>
      <c r="R13" s="69">
        <v>1.6742406122937099</v>
      </c>
      <c r="S13" s="68">
        <v>32.046582639378997</v>
      </c>
      <c r="T13" s="68">
        <v>32.218366933747902</v>
      </c>
      <c r="U13" s="70">
        <v>-0.53604559432134702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134181.2616</v>
      </c>
      <c r="E14" s="68">
        <v>214674</v>
      </c>
      <c r="F14" s="69">
        <v>62.504663629503398</v>
      </c>
      <c r="G14" s="68">
        <v>208279.6678</v>
      </c>
      <c r="H14" s="69">
        <v>-35.576399262914499</v>
      </c>
      <c r="I14" s="68">
        <v>28244.416700000002</v>
      </c>
      <c r="J14" s="69">
        <v>21.0494493517268</v>
      </c>
      <c r="K14" s="68">
        <v>34745.983899999999</v>
      </c>
      <c r="L14" s="69">
        <v>16.682369559646499</v>
      </c>
      <c r="M14" s="69">
        <v>-0.18711708434309199</v>
      </c>
      <c r="N14" s="68">
        <v>2136503.2160999998</v>
      </c>
      <c r="O14" s="68">
        <v>2136503.2160999998</v>
      </c>
      <c r="P14" s="68">
        <v>1929</v>
      </c>
      <c r="Q14" s="68">
        <v>1738</v>
      </c>
      <c r="R14" s="69">
        <v>10.989643268124301</v>
      </c>
      <c r="S14" s="68">
        <v>69.560011197511699</v>
      </c>
      <c r="T14" s="68">
        <v>74.770778768699699</v>
      </c>
      <c r="U14" s="70">
        <v>-7.4910390057188101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108355.2965</v>
      </c>
      <c r="E15" s="68">
        <v>122733</v>
      </c>
      <c r="F15" s="69">
        <v>88.285380867411405</v>
      </c>
      <c r="G15" s="68">
        <v>108636.65549999999</v>
      </c>
      <c r="H15" s="69">
        <v>-0.25899085230951502</v>
      </c>
      <c r="I15" s="68">
        <v>-215.95060000000001</v>
      </c>
      <c r="J15" s="69">
        <v>-0.19929861019761</v>
      </c>
      <c r="K15" s="68">
        <v>10073.8887</v>
      </c>
      <c r="L15" s="69">
        <v>9.2730107104595092</v>
      </c>
      <c r="M15" s="69">
        <v>-1.02143666725244</v>
      </c>
      <c r="N15" s="68">
        <v>1865591.4743999999</v>
      </c>
      <c r="O15" s="68">
        <v>1865591.4743999999</v>
      </c>
      <c r="P15" s="68">
        <v>3881</v>
      </c>
      <c r="Q15" s="68">
        <v>3822</v>
      </c>
      <c r="R15" s="69">
        <v>1.54369440083726</v>
      </c>
      <c r="S15" s="68">
        <v>27.919427080649299</v>
      </c>
      <c r="T15" s="68">
        <v>26.224914704343298</v>
      </c>
      <c r="U15" s="70">
        <v>6.0692949443812099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560871.34649999999</v>
      </c>
      <c r="E16" s="68">
        <v>711388</v>
      </c>
      <c r="F16" s="69">
        <v>78.841834062424397</v>
      </c>
      <c r="G16" s="68">
        <v>530159.08140000002</v>
      </c>
      <c r="H16" s="69">
        <v>5.7930282018177497</v>
      </c>
      <c r="I16" s="68">
        <v>29172.256700000002</v>
      </c>
      <c r="J16" s="69">
        <v>5.20123855177187</v>
      </c>
      <c r="K16" s="68">
        <v>40804.666799999999</v>
      </c>
      <c r="L16" s="69">
        <v>7.6966835486900296</v>
      </c>
      <c r="M16" s="69">
        <v>-0.28507548308175401</v>
      </c>
      <c r="N16" s="68">
        <v>9811604.5492000002</v>
      </c>
      <c r="O16" s="68">
        <v>9811604.5492000002</v>
      </c>
      <c r="P16" s="68">
        <v>32091</v>
      </c>
      <c r="Q16" s="68">
        <v>28932</v>
      </c>
      <c r="R16" s="69">
        <v>10.918705931148899</v>
      </c>
      <c r="S16" s="68">
        <v>17.477527858277998</v>
      </c>
      <c r="T16" s="68">
        <v>18.191643249688902</v>
      </c>
      <c r="U16" s="70">
        <v>-4.0859061830799499</v>
      </c>
      <c r="V16" s="55"/>
      <c r="W16" s="55"/>
    </row>
    <row r="17" spans="1:21" ht="12" thickBot="1" x14ac:dyDescent="0.2">
      <c r="A17" s="53"/>
      <c r="B17" s="42" t="s">
        <v>15</v>
      </c>
      <c r="C17" s="43"/>
      <c r="D17" s="68">
        <v>481007.99219999998</v>
      </c>
      <c r="E17" s="68">
        <v>812580</v>
      </c>
      <c r="F17" s="69">
        <v>59.195155209333201</v>
      </c>
      <c r="G17" s="68">
        <v>755092.32479999994</v>
      </c>
      <c r="H17" s="69">
        <v>-36.298121911462403</v>
      </c>
      <c r="I17" s="68">
        <v>63779.324099999998</v>
      </c>
      <c r="J17" s="69">
        <v>13.2595144226795</v>
      </c>
      <c r="K17" s="68">
        <v>17296.730800000001</v>
      </c>
      <c r="L17" s="69">
        <v>2.2906776074808302</v>
      </c>
      <c r="M17" s="69">
        <v>2.68736293797207</v>
      </c>
      <c r="N17" s="68">
        <v>13263270.153899999</v>
      </c>
      <c r="O17" s="68">
        <v>13263270.153899999</v>
      </c>
      <c r="P17" s="68">
        <v>9623</v>
      </c>
      <c r="Q17" s="68">
        <v>9321</v>
      </c>
      <c r="R17" s="69">
        <v>3.2399957086149498</v>
      </c>
      <c r="S17" s="68">
        <v>49.985242876441902</v>
      </c>
      <c r="T17" s="68">
        <v>50.845773114472699</v>
      </c>
      <c r="U17" s="70">
        <v>-1.7215685840678401</v>
      </c>
    </row>
    <row r="18" spans="1:21" ht="12" thickBot="1" x14ac:dyDescent="0.2">
      <c r="A18" s="53"/>
      <c r="B18" s="42" t="s">
        <v>16</v>
      </c>
      <c r="C18" s="43"/>
      <c r="D18" s="68">
        <v>1530512.5142999999</v>
      </c>
      <c r="E18" s="68">
        <v>2106926</v>
      </c>
      <c r="F18" s="69">
        <v>72.641968170690404</v>
      </c>
      <c r="G18" s="68">
        <v>2167020.5865000002</v>
      </c>
      <c r="H18" s="69">
        <v>-29.372497712540699</v>
      </c>
      <c r="I18" s="68">
        <v>242889.5846</v>
      </c>
      <c r="J18" s="69">
        <v>15.8698202288851</v>
      </c>
      <c r="K18" s="68">
        <v>306711.47379999998</v>
      </c>
      <c r="L18" s="69">
        <v>14.1536022182132</v>
      </c>
      <c r="M18" s="69">
        <v>-0.20808445282231899</v>
      </c>
      <c r="N18" s="68">
        <v>23717695.8116</v>
      </c>
      <c r="O18" s="68">
        <v>23717695.8116</v>
      </c>
      <c r="P18" s="68">
        <v>70759</v>
      </c>
      <c r="Q18" s="68">
        <v>64120</v>
      </c>
      <c r="R18" s="69">
        <v>10.3540237055521</v>
      </c>
      <c r="S18" s="68">
        <v>21.629934203422899</v>
      </c>
      <c r="T18" s="68">
        <v>21.215963211166599</v>
      </c>
      <c r="U18" s="70">
        <v>1.91388003478445</v>
      </c>
    </row>
    <row r="19" spans="1:21" ht="12" thickBot="1" x14ac:dyDescent="0.2">
      <c r="A19" s="53"/>
      <c r="B19" s="42" t="s">
        <v>17</v>
      </c>
      <c r="C19" s="43"/>
      <c r="D19" s="68">
        <v>505115.82179999998</v>
      </c>
      <c r="E19" s="68">
        <v>571216</v>
      </c>
      <c r="F19" s="69">
        <v>88.428164092042294</v>
      </c>
      <c r="G19" s="68">
        <v>634418.43779999996</v>
      </c>
      <c r="H19" s="69">
        <v>-20.3812828089278</v>
      </c>
      <c r="I19" s="68">
        <v>47159.628199999999</v>
      </c>
      <c r="J19" s="69">
        <v>9.3363989336039399</v>
      </c>
      <c r="K19" s="68">
        <v>48613.6103</v>
      </c>
      <c r="L19" s="69">
        <v>7.6627045185791696</v>
      </c>
      <c r="M19" s="69">
        <v>-2.9908951238703001E-2</v>
      </c>
      <c r="N19" s="68">
        <v>10833865.455600001</v>
      </c>
      <c r="O19" s="68">
        <v>10833865.455600001</v>
      </c>
      <c r="P19" s="68">
        <v>12823</v>
      </c>
      <c r="Q19" s="68">
        <v>12354</v>
      </c>
      <c r="R19" s="69">
        <v>3.7963412659867402</v>
      </c>
      <c r="S19" s="68">
        <v>39.391392170319001</v>
      </c>
      <c r="T19" s="68">
        <v>39.0252164885867</v>
      </c>
      <c r="U19" s="70">
        <v>0.92958299150486801</v>
      </c>
    </row>
    <row r="20" spans="1:21" ht="12" thickBot="1" x14ac:dyDescent="0.2">
      <c r="A20" s="53"/>
      <c r="B20" s="42" t="s">
        <v>18</v>
      </c>
      <c r="C20" s="43"/>
      <c r="D20" s="68">
        <v>898199.94030000002</v>
      </c>
      <c r="E20" s="68">
        <v>1151487</v>
      </c>
      <c r="F20" s="69">
        <v>78.003480742726595</v>
      </c>
      <c r="G20" s="68">
        <v>1443636.6979</v>
      </c>
      <c r="H20" s="69">
        <v>-37.782134410508199</v>
      </c>
      <c r="I20" s="68">
        <v>67614.8508</v>
      </c>
      <c r="J20" s="69">
        <v>7.5278173340132399</v>
      </c>
      <c r="K20" s="68">
        <v>89869.421900000001</v>
      </c>
      <c r="L20" s="69">
        <v>6.2252104030556596</v>
      </c>
      <c r="M20" s="69">
        <v>-0.24763229393823399</v>
      </c>
      <c r="N20" s="68">
        <v>15722281.714199999</v>
      </c>
      <c r="O20" s="68">
        <v>15722281.714199999</v>
      </c>
      <c r="P20" s="68">
        <v>36050</v>
      </c>
      <c r="Q20" s="68">
        <v>36465</v>
      </c>
      <c r="R20" s="69">
        <v>-1.13807760866584</v>
      </c>
      <c r="S20" s="68">
        <v>24.915393628294002</v>
      </c>
      <c r="T20" s="68">
        <v>25.089940581379398</v>
      </c>
      <c r="U20" s="70">
        <v>-0.700558681469724</v>
      </c>
    </row>
    <row r="21" spans="1:21" ht="12" thickBot="1" x14ac:dyDescent="0.2">
      <c r="A21" s="53"/>
      <c r="B21" s="42" t="s">
        <v>19</v>
      </c>
      <c r="C21" s="43"/>
      <c r="D21" s="68">
        <v>340051.28080000001</v>
      </c>
      <c r="E21" s="68">
        <v>410657</v>
      </c>
      <c r="F21" s="69">
        <v>82.806644182371201</v>
      </c>
      <c r="G21" s="68">
        <v>380922.89730000001</v>
      </c>
      <c r="H21" s="69">
        <v>-10.729629746518301</v>
      </c>
      <c r="I21" s="68">
        <v>37927.334799999997</v>
      </c>
      <c r="J21" s="69">
        <v>11.1534162467416</v>
      </c>
      <c r="K21" s="68">
        <v>48773.743600000002</v>
      </c>
      <c r="L21" s="69">
        <v>12.804098662934299</v>
      </c>
      <c r="M21" s="69">
        <v>-0.222382126107704</v>
      </c>
      <c r="N21" s="68">
        <v>4466146.4626000002</v>
      </c>
      <c r="O21" s="68">
        <v>4466146.4626000002</v>
      </c>
      <c r="P21" s="68">
        <v>29033</v>
      </c>
      <c r="Q21" s="68">
        <v>28259</v>
      </c>
      <c r="R21" s="69">
        <v>2.7389504228741299</v>
      </c>
      <c r="S21" s="68">
        <v>11.7125781283367</v>
      </c>
      <c r="T21" s="68">
        <v>11.778286744046101</v>
      </c>
      <c r="U21" s="70">
        <v>-0.56100898529294796</v>
      </c>
    </row>
    <row r="22" spans="1:21" ht="12" thickBot="1" x14ac:dyDescent="0.2">
      <c r="A22" s="53"/>
      <c r="B22" s="42" t="s">
        <v>20</v>
      </c>
      <c r="C22" s="43"/>
      <c r="D22" s="68">
        <v>945485.03430000006</v>
      </c>
      <c r="E22" s="68">
        <v>1266668</v>
      </c>
      <c r="F22" s="69">
        <v>74.643476767392897</v>
      </c>
      <c r="G22" s="68">
        <v>1102981.6795000001</v>
      </c>
      <c r="H22" s="69">
        <v>-14.279171461070501</v>
      </c>
      <c r="I22" s="68">
        <v>126923.0071</v>
      </c>
      <c r="J22" s="69">
        <v>13.4241159294466</v>
      </c>
      <c r="K22" s="68">
        <v>122351.2905</v>
      </c>
      <c r="L22" s="69">
        <v>11.092776314785599</v>
      </c>
      <c r="M22" s="69">
        <v>3.736549554416E-2</v>
      </c>
      <c r="N22" s="68">
        <v>11481039.730900001</v>
      </c>
      <c r="O22" s="68">
        <v>11481039.730900001</v>
      </c>
      <c r="P22" s="68">
        <v>56687</v>
      </c>
      <c r="Q22" s="68">
        <v>52575</v>
      </c>
      <c r="R22" s="69">
        <v>7.82120779838327</v>
      </c>
      <c r="S22" s="68">
        <v>16.679045183199001</v>
      </c>
      <c r="T22" s="68">
        <v>16.3718373371374</v>
      </c>
      <c r="U22" s="70">
        <v>1.8418790925214501</v>
      </c>
    </row>
    <row r="23" spans="1:21" ht="12" thickBot="1" x14ac:dyDescent="0.2">
      <c r="A23" s="53"/>
      <c r="B23" s="42" t="s">
        <v>21</v>
      </c>
      <c r="C23" s="43"/>
      <c r="D23" s="68">
        <v>2222002.5103000002</v>
      </c>
      <c r="E23" s="68">
        <v>2390004</v>
      </c>
      <c r="F23" s="69">
        <v>92.970660731111806</v>
      </c>
      <c r="G23" s="68">
        <v>2525525.9871</v>
      </c>
      <c r="H23" s="69">
        <v>-12.0182282166309</v>
      </c>
      <c r="I23" s="68">
        <v>199863.42189999999</v>
      </c>
      <c r="J23" s="69">
        <v>8.9947432990530594</v>
      </c>
      <c r="K23" s="68">
        <v>80740.098599999998</v>
      </c>
      <c r="L23" s="69">
        <v>3.1969617027267998</v>
      </c>
      <c r="M23" s="69">
        <v>1.4753923436501699</v>
      </c>
      <c r="N23" s="68">
        <v>33644522.288900003</v>
      </c>
      <c r="O23" s="68">
        <v>33644522.288900003</v>
      </c>
      <c r="P23" s="68">
        <v>73399</v>
      </c>
      <c r="Q23" s="68">
        <v>73874</v>
      </c>
      <c r="R23" s="69">
        <v>-0.64298670709586103</v>
      </c>
      <c r="S23" s="68">
        <v>30.272926201991901</v>
      </c>
      <c r="T23" s="68">
        <v>31.188169729539499</v>
      </c>
      <c r="U23" s="70">
        <v>-3.0233071010076702</v>
      </c>
    </row>
    <row r="24" spans="1:21" ht="12" thickBot="1" x14ac:dyDescent="0.2">
      <c r="A24" s="53"/>
      <c r="B24" s="42" t="s">
        <v>22</v>
      </c>
      <c r="C24" s="43"/>
      <c r="D24" s="68">
        <v>261189.02540000001</v>
      </c>
      <c r="E24" s="68">
        <v>270351</v>
      </c>
      <c r="F24" s="69">
        <v>96.611081667905793</v>
      </c>
      <c r="G24" s="68">
        <v>333469.22200000001</v>
      </c>
      <c r="H24" s="69">
        <v>-21.6752227286511</v>
      </c>
      <c r="I24" s="68">
        <v>41973.319499999998</v>
      </c>
      <c r="J24" s="69">
        <v>16.070093081330501</v>
      </c>
      <c r="K24" s="68">
        <v>55476.740700000002</v>
      </c>
      <c r="L24" s="69">
        <v>16.636240180510601</v>
      </c>
      <c r="M24" s="69">
        <v>-0.24340689502690999</v>
      </c>
      <c r="N24" s="68">
        <v>3034027.0255</v>
      </c>
      <c r="O24" s="68">
        <v>3034027.0255</v>
      </c>
      <c r="P24" s="68">
        <v>26282</v>
      </c>
      <c r="Q24" s="68">
        <v>25573</v>
      </c>
      <c r="R24" s="69">
        <v>2.7724553239745</v>
      </c>
      <c r="S24" s="68">
        <v>9.9379432843771394</v>
      </c>
      <c r="T24" s="68">
        <v>9.62177781253666</v>
      </c>
      <c r="U24" s="70">
        <v>3.1813974259392799</v>
      </c>
    </row>
    <row r="25" spans="1:21" ht="12" thickBot="1" x14ac:dyDescent="0.2">
      <c r="A25" s="53"/>
      <c r="B25" s="42" t="s">
        <v>23</v>
      </c>
      <c r="C25" s="43"/>
      <c r="D25" s="68">
        <v>303884.49219999998</v>
      </c>
      <c r="E25" s="68">
        <v>833086</v>
      </c>
      <c r="F25" s="69">
        <v>36.476965427338797</v>
      </c>
      <c r="G25" s="68">
        <v>1091893.4791999999</v>
      </c>
      <c r="H25" s="69">
        <v>-72.169034984745196</v>
      </c>
      <c r="I25" s="68">
        <v>26726.543399999999</v>
      </c>
      <c r="J25" s="69">
        <v>8.7949678532493394</v>
      </c>
      <c r="K25" s="68">
        <v>-52625.9571</v>
      </c>
      <c r="L25" s="69">
        <v>-4.8196969853284202</v>
      </c>
      <c r="M25" s="69">
        <v>-1.50785857156411</v>
      </c>
      <c r="N25" s="68">
        <v>5956144.1567000002</v>
      </c>
      <c r="O25" s="68">
        <v>5956144.1567000002</v>
      </c>
      <c r="P25" s="68">
        <v>16723</v>
      </c>
      <c r="Q25" s="68">
        <v>15605</v>
      </c>
      <c r="R25" s="69">
        <v>7.1643703941044503</v>
      </c>
      <c r="S25" s="68">
        <v>18.1716493571728</v>
      </c>
      <c r="T25" s="68">
        <v>17.982977827619401</v>
      </c>
      <c r="U25" s="70">
        <v>1.0382741040451</v>
      </c>
    </row>
    <row r="26" spans="1:21" ht="12" thickBot="1" x14ac:dyDescent="0.2">
      <c r="A26" s="53"/>
      <c r="B26" s="42" t="s">
        <v>24</v>
      </c>
      <c r="C26" s="43"/>
      <c r="D26" s="68">
        <v>596338.66159999999</v>
      </c>
      <c r="E26" s="68">
        <v>789580</v>
      </c>
      <c r="F26" s="69">
        <v>75.526059626636894</v>
      </c>
      <c r="G26" s="68">
        <v>942541.87899999996</v>
      </c>
      <c r="H26" s="69">
        <v>-36.730804764591298</v>
      </c>
      <c r="I26" s="68">
        <v>125482.91009999999</v>
      </c>
      <c r="J26" s="69">
        <v>21.042222847555198</v>
      </c>
      <c r="K26" s="68">
        <v>171300.772</v>
      </c>
      <c r="L26" s="69">
        <v>18.1743406650263</v>
      </c>
      <c r="M26" s="69">
        <v>-0.26747025927005202</v>
      </c>
      <c r="N26" s="68">
        <v>6928404.8683000002</v>
      </c>
      <c r="O26" s="68">
        <v>6928404.8683000002</v>
      </c>
      <c r="P26" s="68">
        <v>45847</v>
      </c>
      <c r="Q26" s="68">
        <v>46846</v>
      </c>
      <c r="R26" s="69">
        <v>-2.1325193186184501</v>
      </c>
      <c r="S26" s="68">
        <v>13.0071468493031</v>
      </c>
      <c r="T26" s="68">
        <v>12.786921517312001</v>
      </c>
      <c r="U26" s="70">
        <v>1.69311021504207</v>
      </c>
    </row>
    <row r="27" spans="1:21" ht="12" thickBot="1" x14ac:dyDescent="0.2">
      <c r="A27" s="53"/>
      <c r="B27" s="42" t="s">
        <v>25</v>
      </c>
      <c r="C27" s="43"/>
      <c r="D27" s="68">
        <v>262095.81200000001</v>
      </c>
      <c r="E27" s="68">
        <v>230472</v>
      </c>
      <c r="F27" s="69">
        <v>113.72132493318099</v>
      </c>
      <c r="G27" s="68">
        <v>272178.37050000002</v>
      </c>
      <c r="H27" s="69">
        <v>-3.7043937332265102</v>
      </c>
      <c r="I27" s="68">
        <v>69779.746599999999</v>
      </c>
      <c r="J27" s="69">
        <v>26.6237549037983</v>
      </c>
      <c r="K27" s="68">
        <v>78444.195699999997</v>
      </c>
      <c r="L27" s="69">
        <v>28.820877851496999</v>
      </c>
      <c r="M27" s="69">
        <v>-0.110453667383322</v>
      </c>
      <c r="N27" s="68">
        <v>2764959.9487999999</v>
      </c>
      <c r="O27" s="68">
        <v>2764959.9487999999</v>
      </c>
      <c r="P27" s="68">
        <v>35245</v>
      </c>
      <c r="Q27" s="68">
        <v>33801</v>
      </c>
      <c r="R27" s="69">
        <v>4.2720629567172503</v>
      </c>
      <c r="S27" s="68">
        <v>7.4363969924811997</v>
      </c>
      <c r="T27" s="68">
        <v>7.3528362651992598</v>
      </c>
      <c r="U27" s="70">
        <v>1.12367222145932</v>
      </c>
    </row>
    <row r="28" spans="1:21" ht="12" thickBot="1" x14ac:dyDescent="0.2">
      <c r="A28" s="53"/>
      <c r="B28" s="42" t="s">
        <v>26</v>
      </c>
      <c r="C28" s="43"/>
      <c r="D28" s="68">
        <v>963704.68669999996</v>
      </c>
      <c r="E28" s="68">
        <v>2142327</v>
      </c>
      <c r="F28" s="69">
        <v>44.984014424502</v>
      </c>
      <c r="G28" s="68">
        <v>2712700.4833</v>
      </c>
      <c r="H28" s="69">
        <v>-64.474342352471794</v>
      </c>
      <c r="I28" s="68">
        <v>45331.316599999998</v>
      </c>
      <c r="J28" s="69">
        <v>4.7038597223416403</v>
      </c>
      <c r="K28" s="68">
        <v>-311043.45120000001</v>
      </c>
      <c r="L28" s="69">
        <v>-11.4661921990597</v>
      </c>
      <c r="M28" s="69">
        <v>-1.1457394985334399</v>
      </c>
      <c r="N28" s="68">
        <v>15892685.0997</v>
      </c>
      <c r="O28" s="68">
        <v>15892685.0997</v>
      </c>
      <c r="P28" s="68">
        <v>41701</v>
      </c>
      <c r="Q28" s="68">
        <v>40670</v>
      </c>
      <c r="R28" s="69">
        <v>2.5350381116301799</v>
      </c>
      <c r="S28" s="68">
        <v>23.109869947962899</v>
      </c>
      <c r="T28" s="68">
        <v>23.641937307597701</v>
      </c>
      <c r="U28" s="70">
        <v>-2.3023381820535098</v>
      </c>
    </row>
    <row r="29" spans="1:21" ht="12" thickBot="1" x14ac:dyDescent="0.2">
      <c r="A29" s="53"/>
      <c r="B29" s="42" t="s">
        <v>27</v>
      </c>
      <c r="C29" s="43"/>
      <c r="D29" s="68">
        <v>646390.02619999996</v>
      </c>
      <c r="E29" s="68">
        <v>654210</v>
      </c>
      <c r="F29" s="69">
        <v>98.804669173506994</v>
      </c>
      <c r="G29" s="68">
        <v>706667.68070000003</v>
      </c>
      <c r="H29" s="69">
        <v>-8.5298445289433502</v>
      </c>
      <c r="I29" s="68">
        <v>92038.611499999999</v>
      </c>
      <c r="J29" s="69">
        <v>14.238866283422899</v>
      </c>
      <c r="K29" s="68">
        <v>98355.270300000004</v>
      </c>
      <c r="L29" s="69">
        <v>13.9181786554286</v>
      </c>
      <c r="M29" s="69">
        <v>-6.4222880794625001E-2</v>
      </c>
      <c r="N29" s="68">
        <v>6635605.4519999996</v>
      </c>
      <c r="O29" s="68">
        <v>6635605.4519999996</v>
      </c>
      <c r="P29" s="68">
        <v>98262</v>
      </c>
      <c r="Q29" s="68">
        <v>97458</v>
      </c>
      <c r="R29" s="69">
        <v>0.82497075663363595</v>
      </c>
      <c r="S29" s="68">
        <v>6.5782298976206501</v>
      </c>
      <c r="T29" s="68">
        <v>6.5168606620287699</v>
      </c>
      <c r="U29" s="70">
        <v>0.93291412046990196</v>
      </c>
    </row>
    <row r="30" spans="1:21" ht="12" thickBot="1" x14ac:dyDescent="0.2">
      <c r="A30" s="53"/>
      <c r="B30" s="42" t="s">
        <v>28</v>
      </c>
      <c r="C30" s="43"/>
      <c r="D30" s="68">
        <v>859651.77819999994</v>
      </c>
      <c r="E30" s="68">
        <v>1003465</v>
      </c>
      <c r="F30" s="69">
        <v>85.668337032183501</v>
      </c>
      <c r="G30" s="68">
        <v>1180875.9554999999</v>
      </c>
      <c r="H30" s="69">
        <v>-27.202194760921302</v>
      </c>
      <c r="I30" s="68">
        <v>106893.0606</v>
      </c>
      <c r="J30" s="69">
        <v>12.434460476987599</v>
      </c>
      <c r="K30" s="68">
        <v>140240.40729999999</v>
      </c>
      <c r="L30" s="69">
        <v>11.8759643336645</v>
      </c>
      <c r="M30" s="69">
        <v>-0.23778700691209401</v>
      </c>
      <c r="N30" s="68">
        <v>9707338.8803000003</v>
      </c>
      <c r="O30" s="68">
        <v>9707338.8803000003</v>
      </c>
      <c r="P30" s="68">
        <v>59404</v>
      </c>
      <c r="Q30" s="68">
        <v>56358</v>
      </c>
      <c r="R30" s="69">
        <v>5.4047340217892703</v>
      </c>
      <c r="S30" s="68">
        <v>14.471277661436901</v>
      </c>
      <c r="T30" s="68">
        <v>14.100032763760201</v>
      </c>
      <c r="U30" s="70">
        <v>2.5653912968996901</v>
      </c>
    </row>
    <row r="31" spans="1:21" ht="12" thickBot="1" x14ac:dyDescent="0.2">
      <c r="A31" s="53"/>
      <c r="B31" s="42" t="s">
        <v>29</v>
      </c>
      <c r="C31" s="43"/>
      <c r="D31" s="68">
        <v>426130.33470000001</v>
      </c>
      <c r="E31" s="68">
        <v>1159839</v>
      </c>
      <c r="F31" s="69">
        <v>36.740473005305098</v>
      </c>
      <c r="G31" s="68">
        <v>1582366.1425000001</v>
      </c>
      <c r="H31" s="69">
        <v>-73.0700548213986</v>
      </c>
      <c r="I31" s="68">
        <v>31081.608</v>
      </c>
      <c r="J31" s="69">
        <v>7.2939205376875504</v>
      </c>
      <c r="K31" s="68">
        <v>-21567.566500000001</v>
      </c>
      <c r="L31" s="69">
        <v>-1.3629946900864001</v>
      </c>
      <c r="M31" s="69">
        <v>-2.4411272593039199</v>
      </c>
      <c r="N31" s="68">
        <v>42591860.548199996</v>
      </c>
      <c r="O31" s="68">
        <v>42591860.548199996</v>
      </c>
      <c r="P31" s="68">
        <v>19164</v>
      </c>
      <c r="Q31" s="68">
        <v>19643</v>
      </c>
      <c r="R31" s="69">
        <v>-2.4385277197984001</v>
      </c>
      <c r="S31" s="68">
        <v>22.235980729492798</v>
      </c>
      <c r="T31" s="68">
        <v>23.1873118159141</v>
      </c>
      <c r="U31" s="70">
        <v>-4.2783410275197102</v>
      </c>
    </row>
    <row r="32" spans="1:21" ht="12" thickBot="1" x14ac:dyDescent="0.2">
      <c r="A32" s="53"/>
      <c r="B32" s="42" t="s">
        <v>30</v>
      </c>
      <c r="C32" s="43"/>
      <c r="D32" s="68">
        <v>116797.2663</v>
      </c>
      <c r="E32" s="68">
        <v>159631</v>
      </c>
      <c r="F32" s="69">
        <v>73.167032907142101</v>
      </c>
      <c r="G32" s="68">
        <v>137413.3659</v>
      </c>
      <c r="H32" s="69">
        <v>-15.002979852049499</v>
      </c>
      <c r="I32" s="68">
        <v>32567.074000000001</v>
      </c>
      <c r="J32" s="69">
        <v>27.883421446140499</v>
      </c>
      <c r="K32" s="68">
        <v>37522.115100000003</v>
      </c>
      <c r="L32" s="69">
        <v>27.3060155787946</v>
      </c>
      <c r="M32" s="69">
        <v>-0.13205655083127199</v>
      </c>
      <c r="N32" s="68">
        <v>1156555.3614000001</v>
      </c>
      <c r="O32" s="68">
        <v>1156555.3614000001</v>
      </c>
      <c r="P32" s="68">
        <v>25440</v>
      </c>
      <c r="Q32" s="68">
        <v>24062</v>
      </c>
      <c r="R32" s="69">
        <v>5.7268722466960398</v>
      </c>
      <c r="S32" s="68">
        <v>4.5910875117924501</v>
      </c>
      <c r="T32" s="68">
        <v>4.6008886584656299</v>
      </c>
      <c r="U32" s="70">
        <v>-0.21348202681831599</v>
      </c>
    </row>
    <row r="33" spans="1:21" ht="12" thickBot="1" x14ac:dyDescent="0.2">
      <c r="A33" s="53"/>
      <c r="B33" s="42" t="s">
        <v>31</v>
      </c>
      <c r="C33" s="43"/>
      <c r="D33" s="71"/>
      <c r="E33" s="71"/>
      <c r="F33" s="71"/>
      <c r="G33" s="68">
        <v>66.538899999999998</v>
      </c>
      <c r="H33" s="71"/>
      <c r="I33" s="71"/>
      <c r="J33" s="71"/>
      <c r="K33" s="68">
        <v>13.885300000000001</v>
      </c>
      <c r="L33" s="69">
        <v>20.867943413552101</v>
      </c>
      <c r="M33" s="71"/>
      <c r="N33" s="68">
        <v>4.2477999999999998</v>
      </c>
      <c r="O33" s="68">
        <v>4.2477999999999998</v>
      </c>
      <c r="P33" s="71"/>
      <c r="Q33" s="68">
        <v>2</v>
      </c>
      <c r="R33" s="71"/>
      <c r="S33" s="71"/>
      <c r="T33" s="68">
        <v>2.1238999999999999</v>
      </c>
      <c r="U33" s="72"/>
    </row>
    <row r="34" spans="1:21" ht="12" thickBot="1" x14ac:dyDescent="0.2">
      <c r="A34" s="53"/>
      <c r="B34" s="38" t="s">
        <v>36</v>
      </c>
      <c r="C34" s="38"/>
      <c r="D34" s="71"/>
      <c r="E34" s="71"/>
      <c r="F34" s="71"/>
      <c r="G34" s="68"/>
      <c r="H34" s="71"/>
      <c r="I34" s="71"/>
      <c r="J34" s="71"/>
      <c r="K34" s="68"/>
      <c r="L34" s="69"/>
      <c r="M34" s="71"/>
      <c r="N34" s="68"/>
      <c r="O34" s="68"/>
      <c r="P34" s="71"/>
      <c r="Q34" s="68"/>
      <c r="R34" s="71"/>
      <c r="S34" s="71"/>
      <c r="T34" s="68"/>
      <c r="U34" s="72"/>
    </row>
    <row r="35" spans="1:21" ht="12" thickBot="1" x14ac:dyDescent="0.2">
      <c r="A35" s="53"/>
      <c r="B35" s="42" t="s">
        <v>32</v>
      </c>
      <c r="C35" s="43"/>
      <c r="D35" s="68">
        <v>182897.21979999999</v>
      </c>
      <c r="E35" s="68">
        <v>269473</v>
      </c>
      <c r="F35" s="69">
        <v>67.8721874918823</v>
      </c>
      <c r="G35" s="68">
        <v>439716.614</v>
      </c>
      <c r="H35" s="69">
        <v>-58.405660833183802</v>
      </c>
      <c r="I35" s="68">
        <v>24916.0514</v>
      </c>
      <c r="J35" s="69">
        <v>13.6229798502383</v>
      </c>
      <c r="K35" s="68">
        <v>35329.447899999999</v>
      </c>
      <c r="L35" s="69">
        <v>8.0345947310510297</v>
      </c>
      <c r="M35" s="69">
        <v>-0.29475118120937299</v>
      </c>
      <c r="N35" s="68">
        <v>3268370.5419999999</v>
      </c>
      <c r="O35" s="68">
        <v>3268370.5419999999</v>
      </c>
      <c r="P35" s="68">
        <v>10043</v>
      </c>
      <c r="Q35" s="68">
        <v>9661</v>
      </c>
      <c r="R35" s="69">
        <v>3.95404202463514</v>
      </c>
      <c r="S35" s="68">
        <v>18.211412904510599</v>
      </c>
      <c r="T35" s="68">
        <v>17.802917120380901</v>
      </c>
      <c r="U35" s="70">
        <v>2.2430757364713401</v>
      </c>
    </row>
    <row r="36" spans="1:21" ht="12" thickBot="1" x14ac:dyDescent="0.2">
      <c r="A36" s="53"/>
      <c r="B36" s="42" t="s">
        <v>37</v>
      </c>
      <c r="C36" s="43"/>
      <c r="D36" s="71"/>
      <c r="E36" s="68">
        <v>237698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</row>
    <row r="37" spans="1:21" ht="12" thickBot="1" x14ac:dyDescent="0.2">
      <c r="A37" s="53"/>
      <c r="B37" s="42" t="s">
        <v>38</v>
      </c>
      <c r="C37" s="43"/>
      <c r="D37" s="71"/>
      <c r="E37" s="68">
        <v>154011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1:21" ht="12" thickBot="1" x14ac:dyDescent="0.2">
      <c r="A38" s="53"/>
      <c r="B38" s="42" t="s">
        <v>39</v>
      </c>
      <c r="C38" s="43"/>
      <c r="D38" s="71"/>
      <c r="E38" s="68">
        <v>127904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</row>
    <row r="39" spans="1:21" ht="12" customHeight="1" thickBot="1" x14ac:dyDescent="0.2">
      <c r="A39" s="53"/>
      <c r="B39" s="42" t="s">
        <v>33</v>
      </c>
      <c r="C39" s="43"/>
      <c r="D39" s="68">
        <v>139982.9056</v>
      </c>
      <c r="E39" s="68">
        <v>93676</v>
      </c>
      <c r="F39" s="69">
        <v>149.43305179555099</v>
      </c>
      <c r="G39" s="68">
        <v>251165.81169999999</v>
      </c>
      <c r="H39" s="69">
        <v>-44.266735726278</v>
      </c>
      <c r="I39" s="68">
        <v>7090.5191000000004</v>
      </c>
      <c r="J39" s="69">
        <v>5.0652749845478304</v>
      </c>
      <c r="K39" s="68">
        <v>11208.790499999999</v>
      </c>
      <c r="L39" s="69">
        <v>4.4627055028445204</v>
      </c>
      <c r="M39" s="69">
        <v>-0.36741443244924599</v>
      </c>
      <c r="N39" s="68">
        <v>2547382.4835999999</v>
      </c>
      <c r="O39" s="68">
        <v>2547382.4835999999</v>
      </c>
      <c r="P39" s="68">
        <v>283</v>
      </c>
      <c r="Q39" s="68">
        <v>274</v>
      </c>
      <c r="R39" s="69">
        <v>3.2846715328467102</v>
      </c>
      <c r="S39" s="68">
        <v>494.63924240282699</v>
      </c>
      <c r="T39" s="68">
        <v>720.25703467153301</v>
      </c>
      <c r="U39" s="70">
        <v>-45.612594579579699</v>
      </c>
    </row>
    <row r="40" spans="1:21" ht="12" thickBot="1" x14ac:dyDescent="0.2">
      <c r="A40" s="53"/>
      <c r="B40" s="42" t="s">
        <v>34</v>
      </c>
      <c r="C40" s="43"/>
      <c r="D40" s="68">
        <v>410556.45510000002</v>
      </c>
      <c r="E40" s="68">
        <v>329917</v>
      </c>
      <c r="F40" s="69">
        <v>124.442346135543</v>
      </c>
      <c r="G40" s="68">
        <v>586427.35699999996</v>
      </c>
      <c r="H40" s="69">
        <v>-29.990228082077699</v>
      </c>
      <c r="I40" s="68">
        <v>26151.524799999999</v>
      </c>
      <c r="J40" s="69">
        <v>6.3697755753542404</v>
      </c>
      <c r="K40" s="68">
        <v>37276.814299999998</v>
      </c>
      <c r="L40" s="69">
        <v>6.3565953830492896</v>
      </c>
      <c r="M40" s="69">
        <v>-0.29845065113302899</v>
      </c>
      <c r="N40" s="68">
        <v>6191658.4382999996</v>
      </c>
      <c r="O40" s="68">
        <v>6191658.4382999996</v>
      </c>
      <c r="P40" s="68">
        <v>2161</v>
      </c>
      <c r="Q40" s="68">
        <v>2212</v>
      </c>
      <c r="R40" s="69">
        <v>-2.3056057866184498</v>
      </c>
      <c r="S40" s="68">
        <v>189.98447714021299</v>
      </c>
      <c r="T40" s="68">
        <v>182.51658616636499</v>
      </c>
      <c r="U40" s="70">
        <v>3.9307900762524599</v>
      </c>
    </row>
    <row r="41" spans="1:21" ht="12" thickBot="1" x14ac:dyDescent="0.2">
      <c r="A41" s="53"/>
      <c r="B41" s="42" t="s">
        <v>40</v>
      </c>
      <c r="C41" s="43"/>
      <c r="D41" s="71"/>
      <c r="E41" s="68">
        <v>102290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</row>
    <row r="42" spans="1:21" ht="12" thickBot="1" x14ac:dyDescent="0.2">
      <c r="A42" s="53"/>
      <c r="B42" s="42" t="s">
        <v>41</v>
      </c>
      <c r="C42" s="43"/>
      <c r="D42" s="71"/>
      <c r="E42" s="68">
        <v>21512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</row>
    <row r="43" spans="1:21" ht="12" thickBot="1" x14ac:dyDescent="0.2">
      <c r="A43" s="53"/>
      <c r="B43" s="38" t="s">
        <v>72</v>
      </c>
      <c r="C43" s="38"/>
      <c r="D43" s="71"/>
      <c r="E43" s="68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2"/>
    </row>
    <row r="44" spans="1:21" ht="12" thickBot="1" x14ac:dyDescent="0.2">
      <c r="A44" s="54"/>
      <c r="B44" s="42" t="s">
        <v>35</v>
      </c>
      <c r="C44" s="43"/>
      <c r="D44" s="73">
        <v>15130.4136</v>
      </c>
      <c r="E44" s="73">
        <v>27830</v>
      </c>
      <c r="F44" s="74">
        <v>54.3672784764642</v>
      </c>
      <c r="G44" s="73">
        <v>51793.004200000003</v>
      </c>
      <c r="H44" s="74">
        <v>-70.786761969679304</v>
      </c>
      <c r="I44" s="73">
        <v>1630.3122000000001</v>
      </c>
      <c r="J44" s="74">
        <v>10.7750669816455</v>
      </c>
      <c r="K44" s="73">
        <v>8922.8788000000004</v>
      </c>
      <c r="L44" s="74">
        <v>17.2279614550723</v>
      </c>
      <c r="M44" s="74">
        <v>-0.81728854145144303</v>
      </c>
      <c r="N44" s="73">
        <v>147558.7653</v>
      </c>
      <c r="O44" s="73">
        <v>147558.7653</v>
      </c>
      <c r="P44" s="73">
        <v>22</v>
      </c>
      <c r="Q44" s="73">
        <v>20</v>
      </c>
      <c r="R44" s="74">
        <v>10</v>
      </c>
      <c r="S44" s="73">
        <v>687.74607272727303</v>
      </c>
      <c r="T44" s="73">
        <v>763.46846000000005</v>
      </c>
      <c r="U44" s="75">
        <v>-11.0102245982225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5:C35"/>
    <mergeCell ref="B36:C36"/>
    <mergeCell ref="B34:C34"/>
    <mergeCell ref="B38:C38"/>
    <mergeCell ref="B39:C39"/>
    <mergeCell ref="B40:C40"/>
    <mergeCell ref="B41:C41"/>
    <mergeCell ref="B42:C42"/>
    <mergeCell ref="B44:C44"/>
    <mergeCell ref="B43:C43"/>
    <mergeCell ref="B37:C37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9" workbookViewId="0">
      <selection activeCell="C32" sqref="C32:H32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73808</v>
      </c>
      <c r="D2" s="32">
        <v>623564.79532051296</v>
      </c>
      <c r="E2" s="32">
        <v>476373.38102051301</v>
      </c>
      <c r="F2" s="32">
        <v>147191.4143</v>
      </c>
      <c r="G2" s="32">
        <v>476373.38102051301</v>
      </c>
      <c r="H2" s="32">
        <v>0.23604830709588601</v>
      </c>
    </row>
    <row r="3" spans="1:8" ht="14.25" x14ac:dyDescent="0.2">
      <c r="A3" s="32">
        <v>2</v>
      </c>
      <c r="B3" s="33">
        <v>13</v>
      </c>
      <c r="C3" s="32">
        <v>9206.4660000000003</v>
      </c>
      <c r="D3" s="32">
        <v>82056.983274888393</v>
      </c>
      <c r="E3" s="32">
        <v>63025.622989781397</v>
      </c>
      <c r="F3" s="32">
        <v>19031.360285106999</v>
      </c>
      <c r="G3" s="32">
        <v>63025.622989781397</v>
      </c>
      <c r="H3" s="32">
        <v>0.23192858822694601</v>
      </c>
    </row>
    <row r="4" spans="1:8" ht="14.25" x14ac:dyDescent="0.2">
      <c r="A4" s="32">
        <v>3</v>
      </c>
      <c r="B4" s="33">
        <v>14</v>
      </c>
      <c r="C4" s="32">
        <v>92164</v>
      </c>
      <c r="D4" s="32">
        <v>113432.99214273501</v>
      </c>
      <c r="E4" s="32">
        <v>85360.433821367493</v>
      </c>
      <c r="F4" s="32">
        <v>28072.558321367502</v>
      </c>
      <c r="G4" s="32">
        <v>85360.433821367493</v>
      </c>
      <c r="H4" s="32">
        <v>0.24748142309464299</v>
      </c>
    </row>
    <row r="5" spans="1:8" ht="14.25" x14ac:dyDescent="0.2">
      <c r="A5" s="32">
        <v>4</v>
      </c>
      <c r="B5" s="33">
        <v>15</v>
      </c>
      <c r="C5" s="32">
        <v>3514</v>
      </c>
      <c r="D5" s="32">
        <v>56623.015278632498</v>
      </c>
      <c r="E5" s="32">
        <v>43660.646185470097</v>
      </c>
      <c r="F5" s="32">
        <v>12962.369093162401</v>
      </c>
      <c r="G5" s="32">
        <v>43660.646185470097</v>
      </c>
      <c r="H5" s="32">
        <v>0.22892403432379399</v>
      </c>
    </row>
    <row r="6" spans="1:8" ht="14.25" x14ac:dyDescent="0.2">
      <c r="A6" s="32">
        <v>5</v>
      </c>
      <c r="B6" s="33">
        <v>16</v>
      </c>
      <c r="C6" s="32">
        <v>2621</v>
      </c>
      <c r="D6" s="32">
        <v>189160.81926495701</v>
      </c>
      <c r="E6" s="32">
        <v>172822.280817094</v>
      </c>
      <c r="F6" s="32">
        <v>16338.5384478632</v>
      </c>
      <c r="G6" s="32">
        <v>172822.280817094</v>
      </c>
      <c r="H6" s="32">
        <v>8.6373798291589601E-2</v>
      </c>
    </row>
    <row r="7" spans="1:8" ht="14.25" x14ac:dyDescent="0.2">
      <c r="A7" s="32">
        <v>6</v>
      </c>
      <c r="B7" s="33">
        <v>17</v>
      </c>
      <c r="C7" s="32">
        <v>15311</v>
      </c>
      <c r="D7" s="32">
        <v>272460.25808034203</v>
      </c>
      <c r="E7" s="32">
        <v>217046.498690598</v>
      </c>
      <c r="F7" s="32">
        <v>55413.759389743602</v>
      </c>
      <c r="G7" s="32">
        <v>217046.498690598</v>
      </c>
      <c r="H7" s="32">
        <v>0.20338290721798899</v>
      </c>
    </row>
    <row r="8" spans="1:8" ht="14.25" x14ac:dyDescent="0.2">
      <c r="A8" s="32">
        <v>7</v>
      </c>
      <c r="B8" s="33">
        <v>18</v>
      </c>
      <c r="C8" s="32">
        <v>59778</v>
      </c>
      <c r="D8" s="32">
        <v>134181.26154358999</v>
      </c>
      <c r="E8" s="32">
        <v>105936.84615641</v>
      </c>
      <c r="F8" s="32">
        <v>28244.415387179499</v>
      </c>
      <c r="G8" s="32">
        <v>105936.84615641</v>
      </c>
      <c r="H8" s="32">
        <v>0.21049448382182701</v>
      </c>
    </row>
    <row r="9" spans="1:8" ht="14.25" x14ac:dyDescent="0.2">
      <c r="A9" s="32">
        <v>8</v>
      </c>
      <c r="B9" s="33">
        <v>19</v>
      </c>
      <c r="C9" s="32">
        <v>12917</v>
      </c>
      <c r="D9" s="32">
        <v>108355.466011111</v>
      </c>
      <c r="E9" s="32">
        <v>108571.246216239</v>
      </c>
      <c r="F9" s="32">
        <v>-215.78020512820501</v>
      </c>
      <c r="G9" s="32">
        <v>108571.246216239</v>
      </c>
      <c r="H9" s="32">
        <v>-1.9914104296877701E-3</v>
      </c>
    </row>
    <row r="10" spans="1:8" ht="14.25" x14ac:dyDescent="0.2">
      <c r="A10" s="32">
        <v>9</v>
      </c>
      <c r="B10" s="33">
        <v>21</v>
      </c>
      <c r="C10" s="32">
        <v>140269</v>
      </c>
      <c r="D10" s="32">
        <v>560871.17452564102</v>
      </c>
      <c r="E10" s="32">
        <v>531699.09021453001</v>
      </c>
      <c r="F10" s="32">
        <v>29172.084311111099</v>
      </c>
      <c r="G10" s="32">
        <v>531699.09021453001</v>
      </c>
      <c r="H10" s="37">
        <v>5.2012094106607502E-2</v>
      </c>
    </row>
    <row r="11" spans="1:8" ht="14.25" x14ac:dyDescent="0.2">
      <c r="A11" s="32">
        <v>10</v>
      </c>
      <c r="B11" s="33">
        <v>22</v>
      </c>
      <c r="C11" s="32">
        <v>23999</v>
      </c>
      <c r="D11" s="32">
        <v>481008.05854187999</v>
      </c>
      <c r="E11" s="32">
        <v>417228.668916239</v>
      </c>
      <c r="F11" s="32">
        <v>63779.389625641001</v>
      </c>
      <c r="G11" s="32">
        <v>417228.668916239</v>
      </c>
      <c r="H11" s="32">
        <v>0.13259526216459</v>
      </c>
    </row>
    <row r="12" spans="1:8" ht="14.25" x14ac:dyDescent="0.2">
      <c r="A12" s="32">
        <v>11</v>
      </c>
      <c r="B12" s="33">
        <v>23</v>
      </c>
      <c r="C12" s="32">
        <v>157373.72500000001</v>
      </c>
      <c r="D12" s="32">
        <v>1530512.4283640999</v>
      </c>
      <c r="E12" s="32">
        <v>1287622.93189744</v>
      </c>
      <c r="F12" s="32">
        <v>242889.49646666701</v>
      </c>
      <c r="G12" s="32">
        <v>1287622.93189744</v>
      </c>
      <c r="H12" s="32">
        <v>0.15869815361530901</v>
      </c>
    </row>
    <row r="13" spans="1:8" ht="14.25" x14ac:dyDescent="0.2">
      <c r="A13" s="32">
        <v>12</v>
      </c>
      <c r="B13" s="33">
        <v>24</v>
      </c>
      <c r="C13" s="32">
        <v>24829.74</v>
      </c>
      <c r="D13" s="32">
        <v>505115.86469316197</v>
      </c>
      <c r="E13" s="32">
        <v>457956.195829915</v>
      </c>
      <c r="F13" s="32">
        <v>47159.668863247898</v>
      </c>
      <c r="G13" s="32">
        <v>457956.195829915</v>
      </c>
      <c r="H13" s="32">
        <v>9.3364061910618204E-2</v>
      </c>
    </row>
    <row r="14" spans="1:8" ht="14.25" x14ac:dyDescent="0.2">
      <c r="A14" s="32">
        <v>13</v>
      </c>
      <c r="B14" s="33">
        <v>25</v>
      </c>
      <c r="C14" s="32">
        <v>78421</v>
      </c>
      <c r="D14" s="32">
        <v>898200.10140000004</v>
      </c>
      <c r="E14" s="32">
        <v>830585.0895</v>
      </c>
      <c r="F14" s="32">
        <v>67615.011899999998</v>
      </c>
      <c r="G14" s="32">
        <v>830585.0895</v>
      </c>
      <c r="H14" s="32">
        <v>7.5278339197034499E-2</v>
      </c>
    </row>
    <row r="15" spans="1:8" ht="14.25" x14ac:dyDescent="0.2">
      <c r="A15" s="32">
        <v>14</v>
      </c>
      <c r="B15" s="33">
        <v>26</v>
      </c>
      <c r="C15" s="32">
        <v>66032</v>
      </c>
      <c r="D15" s="32">
        <v>340050.83079773799</v>
      </c>
      <c r="E15" s="32">
        <v>302123.94588997099</v>
      </c>
      <c r="F15" s="32">
        <v>37926.884907767897</v>
      </c>
      <c r="G15" s="32">
        <v>302123.94588997099</v>
      </c>
      <c r="H15" s="32">
        <v>0.111532987050182</v>
      </c>
    </row>
    <row r="16" spans="1:8" ht="14.25" x14ac:dyDescent="0.2">
      <c r="A16" s="32">
        <v>15</v>
      </c>
      <c r="B16" s="33">
        <v>27</v>
      </c>
      <c r="C16" s="32">
        <v>121195.844</v>
      </c>
      <c r="D16" s="32">
        <v>945485.99459999998</v>
      </c>
      <c r="E16" s="32">
        <v>818562.02309999999</v>
      </c>
      <c r="F16" s="32">
        <v>126923.9715</v>
      </c>
      <c r="G16" s="32">
        <v>818562.02309999999</v>
      </c>
      <c r="H16" s="32">
        <v>0.13424204295452999</v>
      </c>
    </row>
    <row r="17" spans="1:8" ht="14.25" x14ac:dyDescent="0.2">
      <c r="A17" s="32">
        <v>16</v>
      </c>
      <c r="B17" s="33">
        <v>29</v>
      </c>
      <c r="C17" s="32">
        <v>167840</v>
      </c>
      <c r="D17" s="32">
        <v>2222003.8737965799</v>
      </c>
      <c r="E17" s="32">
        <v>2022139.1150376101</v>
      </c>
      <c r="F17" s="32">
        <v>199864.758758974</v>
      </c>
      <c r="G17" s="32">
        <v>2022139.1150376101</v>
      </c>
      <c r="H17" s="32">
        <v>8.9947979441403703E-2</v>
      </c>
    </row>
    <row r="18" spans="1:8" ht="14.25" x14ac:dyDescent="0.2">
      <c r="A18" s="32">
        <v>17</v>
      </c>
      <c r="B18" s="33">
        <v>31</v>
      </c>
      <c r="C18" s="32">
        <v>25628.267</v>
      </c>
      <c r="D18" s="32">
        <v>261189.021179328</v>
      </c>
      <c r="E18" s="32">
        <v>219215.69667873101</v>
      </c>
      <c r="F18" s="32">
        <v>41973.324500597599</v>
      </c>
      <c r="G18" s="32">
        <v>219215.69667873101</v>
      </c>
      <c r="H18" s="32">
        <v>0.160700952555657</v>
      </c>
    </row>
    <row r="19" spans="1:8" ht="14.25" x14ac:dyDescent="0.2">
      <c r="A19" s="32">
        <v>18</v>
      </c>
      <c r="B19" s="33">
        <v>32</v>
      </c>
      <c r="C19" s="32">
        <v>18135.671999999999</v>
      </c>
      <c r="D19" s="32">
        <v>303884.485670675</v>
      </c>
      <c r="E19" s="32">
        <v>277157.94809418899</v>
      </c>
      <c r="F19" s="32">
        <v>26726.5375764866</v>
      </c>
      <c r="G19" s="32">
        <v>277157.94809418899</v>
      </c>
      <c r="H19" s="32">
        <v>8.79496612586224E-2</v>
      </c>
    </row>
    <row r="20" spans="1:8" ht="14.25" x14ac:dyDescent="0.2">
      <c r="A20" s="32">
        <v>19</v>
      </c>
      <c r="B20" s="33">
        <v>33</v>
      </c>
      <c r="C20" s="32">
        <v>33767.902000000002</v>
      </c>
      <c r="D20" s="32">
        <v>596338.63041238196</v>
      </c>
      <c r="E20" s="32">
        <v>470855.75447396998</v>
      </c>
      <c r="F20" s="32">
        <v>125482.87593841201</v>
      </c>
      <c r="G20" s="32">
        <v>470855.75447396998</v>
      </c>
      <c r="H20" s="32">
        <v>0.21042218219476699</v>
      </c>
    </row>
    <row r="21" spans="1:8" ht="14.25" x14ac:dyDescent="0.2">
      <c r="A21" s="32">
        <v>20</v>
      </c>
      <c r="B21" s="33">
        <v>34</v>
      </c>
      <c r="C21" s="32">
        <v>43619.652000000002</v>
      </c>
      <c r="D21" s="32">
        <v>262095.73746798301</v>
      </c>
      <c r="E21" s="32">
        <v>192316.07145319201</v>
      </c>
      <c r="F21" s="32">
        <v>69779.666014790302</v>
      </c>
      <c r="G21" s="32">
        <v>192316.07145319201</v>
      </c>
      <c r="H21" s="32">
        <v>0.26623731728301903</v>
      </c>
    </row>
    <row r="22" spans="1:8" ht="14.25" x14ac:dyDescent="0.2">
      <c r="A22" s="32">
        <v>21</v>
      </c>
      <c r="B22" s="33">
        <v>35</v>
      </c>
      <c r="C22" s="32">
        <v>43012.987999999998</v>
      </c>
      <c r="D22" s="32">
        <v>963704.68466283195</v>
      </c>
      <c r="E22" s="32">
        <v>918373.36742743396</v>
      </c>
      <c r="F22" s="32">
        <v>45331.317235398201</v>
      </c>
      <c r="G22" s="32">
        <v>918373.36742743396</v>
      </c>
      <c r="H22" s="32">
        <v>4.70385979821797E-2</v>
      </c>
    </row>
    <row r="23" spans="1:8" ht="14.25" x14ac:dyDescent="0.2">
      <c r="A23" s="32">
        <v>22</v>
      </c>
      <c r="B23" s="33">
        <v>36</v>
      </c>
      <c r="C23" s="32">
        <v>147129.32800000001</v>
      </c>
      <c r="D23" s="32">
        <v>646390.02588849596</v>
      </c>
      <c r="E23" s="32">
        <v>554351.42194672895</v>
      </c>
      <c r="F23" s="32">
        <v>92038.603941766603</v>
      </c>
      <c r="G23" s="32">
        <v>554351.42194672895</v>
      </c>
      <c r="H23" s="32">
        <v>0.142388651209856</v>
      </c>
    </row>
    <row r="24" spans="1:8" ht="14.25" x14ac:dyDescent="0.2">
      <c r="A24" s="32">
        <v>23</v>
      </c>
      <c r="B24" s="33">
        <v>37</v>
      </c>
      <c r="C24" s="32">
        <v>89390.835999999996</v>
      </c>
      <c r="D24" s="32">
        <v>859651.78222920396</v>
      </c>
      <c r="E24" s="32">
        <v>752758.706395888</v>
      </c>
      <c r="F24" s="32">
        <v>106893.075833316</v>
      </c>
      <c r="G24" s="32">
        <v>752758.706395888</v>
      </c>
      <c r="H24" s="32">
        <v>0.124344621907403</v>
      </c>
    </row>
    <row r="25" spans="1:8" ht="14.25" x14ac:dyDescent="0.2">
      <c r="A25" s="32">
        <v>24</v>
      </c>
      <c r="B25" s="33">
        <v>38</v>
      </c>
      <c r="C25" s="32">
        <v>73888.726999999999</v>
      </c>
      <c r="D25" s="32">
        <v>426130.32922389399</v>
      </c>
      <c r="E25" s="32">
        <v>395048.71333451301</v>
      </c>
      <c r="F25" s="32">
        <v>31081.6158893805</v>
      </c>
      <c r="G25" s="32">
        <v>395048.71333451301</v>
      </c>
      <c r="H25" s="32">
        <v>7.2939224828209498E-2</v>
      </c>
    </row>
    <row r="26" spans="1:8" ht="14.25" x14ac:dyDescent="0.2">
      <c r="A26" s="32">
        <v>25</v>
      </c>
      <c r="B26" s="33">
        <v>39</v>
      </c>
      <c r="C26" s="32">
        <v>96100.37</v>
      </c>
      <c r="D26" s="32">
        <v>116797.195336533</v>
      </c>
      <c r="E26" s="32">
        <v>84230.191080699806</v>
      </c>
      <c r="F26" s="32">
        <v>32567.004255832999</v>
      </c>
      <c r="G26" s="32">
        <v>84230.191080699806</v>
      </c>
      <c r="H26" s="32">
        <v>0.27883378673602799</v>
      </c>
    </row>
    <row r="27" spans="1:8" ht="14.25" x14ac:dyDescent="0.2">
      <c r="A27" s="32">
        <v>26</v>
      </c>
      <c r="B27" s="33">
        <v>42</v>
      </c>
      <c r="C27" s="32">
        <v>10893.422</v>
      </c>
      <c r="D27" s="32">
        <v>182897.21950000001</v>
      </c>
      <c r="E27" s="32">
        <v>157981.17439999999</v>
      </c>
      <c r="F27" s="32">
        <v>24916.045099999999</v>
      </c>
      <c r="G27" s="32">
        <v>157981.17439999999</v>
      </c>
      <c r="H27" s="32">
        <v>0.13622976428026001</v>
      </c>
    </row>
    <row r="28" spans="1:8" ht="14.25" x14ac:dyDescent="0.2">
      <c r="A28" s="32">
        <v>27</v>
      </c>
      <c r="B28" s="33">
        <v>75</v>
      </c>
      <c r="C28" s="32">
        <v>285</v>
      </c>
      <c r="D28" s="32">
        <v>139982.905982906</v>
      </c>
      <c r="E28" s="32">
        <v>132892.384615385</v>
      </c>
      <c r="F28" s="32">
        <v>7090.5213675213699</v>
      </c>
      <c r="G28" s="32">
        <v>132892.384615385</v>
      </c>
      <c r="H28" s="32">
        <v>5.0652765905483003E-2</v>
      </c>
    </row>
    <row r="29" spans="1:8" ht="14.25" x14ac:dyDescent="0.2">
      <c r="A29" s="32">
        <v>28</v>
      </c>
      <c r="B29" s="33">
        <v>76</v>
      </c>
      <c r="C29" s="32">
        <v>2262</v>
      </c>
      <c r="D29" s="32">
        <v>410556.44796239299</v>
      </c>
      <c r="E29" s="32">
        <v>384404.93161538499</v>
      </c>
      <c r="F29" s="32">
        <v>26151.516347008499</v>
      </c>
      <c r="G29" s="32">
        <v>384404.93161538499</v>
      </c>
      <c r="H29" s="32">
        <v>6.3697736271831798E-2</v>
      </c>
    </row>
    <row r="30" spans="1:8" ht="14.25" x14ac:dyDescent="0.2">
      <c r="A30" s="32">
        <v>29</v>
      </c>
      <c r="B30" s="33">
        <v>99</v>
      </c>
      <c r="C30" s="32">
        <v>23</v>
      </c>
      <c r="D30" s="32">
        <v>15130.413735723499</v>
      </c>
      <c r="E30" s="32">
        <v>13500.101656455599</v>
      </c>
      <c r="F30" s="32">
        <v>1630.3120792678301</v>
      </c>
      <c r="G30" s="32">
        <v>13500.101656455599</v>
      </c>
      <c r="H30" s="32">
        <v>0.107750660870469</v>
      </c>
    </row>
    <row r="31" spans="1:8" ht="14.25" x14ac:dyDescent="0.2">
      <c r="A31" s="32"/>
      <c r="B31" s="33">
        <v>9101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>
        <v>40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2015-01-10T07:57:08Z</dcterms:modified>
</cp:coreProperties>
</file>