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<sst xmlns="http://schemas.openxmlformats.org/spreadsheetml/2006/main" count="112" uniqueCount="70">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</sst>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6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10 2" xfId="61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8" sqref="J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19023487.147799999</v>
      </c>
      <c r="F3" s="25">
        <f>RA!I7</f>
        <v>2349478.2697000001</v>
      </c>
      <c r="G3" s="16">
        <f>E3-F3</f>
        <v>16674008.878099998</v>
      </c>
      <c r="H3" s="27">
        <f>RA!J7</f>
        <v>12.350407953316299</v>
      </c>
      <c r="I3" s="20">
        <f>SUM(I4:I38)</f>
        <v>19023493.484163098</v>
      </c>
      <c r="J3" s="21">
        <f>SUM(J4:J38)</f>
        <v>16674008.92622227</v>
      </c>
      <c r="K3" s="22">
        <f>E3-I3</f>
        <v>-6.3363630995154381</v>
      </c>
      <c r="L3" s="22">
        <f>G3-J3</f>
        <v>-4.812227189540863E-2</v>
      </c>
    </row>
    <row r="4" spans="1:13" x14ac:dyDescent="0.15">
      <c r="A4" s="40">
        <f>RA!A8</f>
        <v>42015</v>
      </c>
      <c r="B4" s="12">
        <v>12</v>
      </c>
      <c r="C4" s="37" t="s">
        <v>6</v>
      </c>
      <c r="D4" s="37"/>
      <c r="E4" s="15">
        <f>VLOOKUP(C4,RA!B8:D38,3,0)</f>
        <v>880428.63359999994</v>
      </c>
      <c r="F4" s="25">
        <f>VLOOKUP(C4,RA!B8:I41,8,0)</f>
        <v>211008.424</v>
      </c>
      <c r="G4" s="16">
        <f t="shared" ref="G4:G38" si="0">E4-F4</f>
        <v>669420.20959999994</v>
      </c>
      <c r="H4" s="27">
        <f>RA!J8</f>
        <v>23.9665562826147</v>
      </c>
      <c r="I4" s="20">
        <f>VLOOKUP(B4,RMS!B:D,3,FALSE)</f>
        <v>880429.84481623897</v>
      </c>
      <c r="J4" s="21">
        <f>VLOOKUP(B4,RMS!B:E,4,FALSE)</f>
        <v>669420.22749145306</v>
      </c>
      <c r="K4" s="22">
        <f t="shared" ref="K4:K38" si="1">E4-I4</f>
        <v>-1.2112162390258163</v>
      </c>
      <c r="L4" s="22">
        <f t="shared" ref="L4:L38" si="2">G4-J4</f>
        <v>-1.7891453113406897E-2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132294.7046</v>
      </c>
      <c r="F5" s="25">
        <f>VLOOKUP(C5,RA!B9:I42,8,0)</f>
        <v>31117.959800000001</v>
      </c>
      <c r="G5" s="16">
        <f t="shared" si="0"/>
        <v>101176.7448</v>
      </c>
      <c r="H5" s="27">
        <f>RA!J9</f>
        <v>23.5216971791024</v>
      </c>
      <c r="I5" s="20">
        <f>VLOOKUP(B5,RMS!B:D,3,FALSE)</f>
        <v>132294.76808720999</v>
      </c>
      <c r="J5" s="21">
        <f>VLOOKUP(B5,RMS!B:E,4,FALSE)</f>
        <v>101176.74592197999</v>
      </c>
      <c r="K5" s="22">
        <f t="shared" si="1"/>
        <v>-6.3487209990853444E-2</v>
      </c>
      <c r="L5" s="22">
        <f t="shared" si="2"/>
        <v>-1.1219799926038831E-3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168069.6649</v>
      </c>
      <c r="F6" s="25">
        <f>VLOOKUP(C6,RA!B10:I43,8,0)</f>
        <v>42935.472000000002</v>
      </c>
      <c r="G6" s="16">
        <f t="shared" si="0"/>
        <v>125134.19289999999</v>
      </c>
      <c r="H6" s="27">
        <f>RA!J10</f>
        <v>25.546235262351601</v>
      </c>
      <c r="I6" s="20">
        <f>VLOOKUP(B6,RMS!B:D,3,FALSE)</f>
        <v>168071.877194017</v>
      </c>
      <c r="J6" s="21">
        <f>VLOOKUP(B6,RMS!B:E,4,FALSE)</f>
        <v>125134.19234188</v>
      </c>
      <c r="K6" s="22">
        <f t="shared" si="1"/>
        <v>-2.2122940169938374</v>
      </c>
      <c r="L6" s="22">
        <f t="shared" si="2"/>
        <v>5.5811999482102692E-4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77465.926000000007</v>
      </c>
      <c r="F7" s="25">
        <f>VLOOKUP(C7,RA!B11:I44,8,0)</f>
        <v>18067.179800000002</v>
      </c>
      <c r="G7" s="16">
        <f t="shared" si="0"/>
        <v>59398.746200000009</v>
      </c>
      <c r="H7" s="27">
        <f>RA!J11</f>
        <v>23.322744247580498</v>
      </c>
      <c r="I7" s="20">
        <f>VLOOKUP(B7,RMS!B:D,3,FALSE)</f>
        <v>77465.991137606805</v>
      </c>
      <c r="J7" s="21">
        <f>VLOOKUP(B7,RMS!B:E,4,FALSE)</f>
        <v>59398.746348717897</v>
      </c>
      <c r="K7" s="22">
        <f t="shared" si="1"/>
        <v>-6.5137606798089109E-2</v>
      </c>
      <c r="L7" s="22">
        <f t="shared" si="2"/>
        <v>-1.4871788880554959E-4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257590.51740000001</v>
      </c>
      <c r="F8" s="25">
        <f>VLOOKUP(C8,RA!B12:I45,8,0)</f>
        <v>21366.227699999999</v>
      </c>
      <c r="G8" s="16">
        <f t="shared" si="0"/>
        <v>236224.28970000002</v>
      </c>
      <c r="H8" s="27">
        <f>RA!J12</f>
        <v>8.2946483883261202</v>
      </c>
      <c r="I8" s="20">
        <f>VLOOKUP(B8,RMS!B:D,3,FALSE)</f>
        <v>257590.51367094001</v>
      </c>
      <c r="J8" s="21">
        <f>VLOOKUP(B8,RMS!B:E,4,FALSE)</f>
        <v>236224.289318803</v>
      </c>
      <c r="K8" s="22">
        <f t="shared" si="1"/>
        <v>3.729060001205653E-3</v>
      </c>
      <c r="L8" s="22">
        <f t="shared" si="2"/>
        <v>3.8119702367112041E-4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384042.42509999999</v>
      </c>
      <c r="F9" s="25">
        <f>VLOOKUP(C9,RA!B13:I46,8,0)</f>
        <v>66890.134699999995</v>
      </c>
      <c r="G9" s="16">
        <f t="shared" si="0"/>
        <v>317152.2904</v>
      </c>
      <c r="H9" s="27">
        <f>RA!J13</f>
        <v>17.417381603759701</v>
      </c>
      <c r="I9" s="20">
        <f>VLOOKUP(B9,RMS!B:D,3,FALSE)</f>
        <v>384042.71776666702</v>
      </c>
      <c r="J9" s="21">
        <f>VLOOKUP(B9,RMS!B:E,4,FALSE)</f>
        <v>317152.28977777797</v>
      </c>
      <c r="K9" s="22">
        <f t="shared" si="1"/>
        <v>-0.29266666702460498</v>
      </c>
      <c r="L9" s="22">
        <f t="shared" si="2"/>
        <v>6.2222202541306615E-4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184257.52770000001</v>
      </c>
      <c r="F10" s="25">
        <f>VLOOKUP(C10,RA!B14:I47,8,0)</f>
        <v>35154.931499999999</v>
      </c>
      <c r="G10" s="16">
        <f t="shared" si="0"/>
        <v>149102.5962</v>
      </c>
      <c r="H10" s="27">
        <f>RA!J14</f>
        <v>19.079237596869199</v>
      </c>
      <c r="I10" s="20">
        <f>VLOOKUP(B10,RMS!B:D,3,FALSE)</f>
        <v>184257.52248803401</v>
      </c>
      <c r="J10" s="21">
        <f>VLOOKUP(B10,RMS!B:E,4,FALSE)</f>
        <v>149102.59604017099</v>
      </c>
      <c r="K10" s="22">
        <f t="shared" si="1"/>
        <v>5.2119659958407283E-3</v>
      </c>
      <c r="L10" s="22">
        <f t="shared" si="2"/>
        <v>1.5982901095412672E-4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129945.7801</v>
      </c>
      <c r="F11" s="25">
        <f>VLOOKUP(C11,RA!B15:I48,8,0)</f>
        <v>-212.1755</v>
      </c>
      <c r="G11" s="16">
        <f t="shared" si="0"/>
        <v>130157.9556</v>
      </c>
      <c r="H11" s="27">
        <f>RA!J15</f>
        <v>-0.163280023281033</v>
      </c>
      <c r="I11" s="20">
        <f>VLOOKUP(B11,RMS!B:D,3,FALSE)</f>
        <v>129945.97844017101</v>
      </c>
      <c r="J11" s="21">
        <f>VLOOKUP(B11,RMS!B:E,4,FALSE)</f>
        <v>130157.956195726</v>
      </c>
      <c r="K11" s="22">
        <f t="shared" si="1"/>
        <v>-0.1983401710022008</v>
      </c>
      <c r="L11" s="22">
        <f t="shared" si="2"/>
        <v>-5.9572600002866238E-4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884919.89619999996</v>
      </c>
      <c r="F12" s="25">
        <f>VLOOKUP(C12,RA!B16:I49,8,0)</f>
        <v>39834.5023</v>
      </c>
      <c r="G12" s="16">
        <f t="shared" si="0"/>
        <v>845085.39389999991</v>
      </c>
      <c r="H12" s="27">
        <f>RA!J16</f>
        <v>4.5014811477350998</v>
      </c>
      <c r="I12" s="20">
        <f>VLOOKUP(B12,RMS!B:D,3,FALSE)</f>
        <v>884919.63232734997</v>
      </c>
      <c r="J12" s="21">
        <f>VLOOKUP(B12,RMS!B:E,4,FALSE)</f>
        <v>845085.39403589698</v>
      </c>
      <c r="K12" s="22">
        <f t="shared" si="1"/>
        <v>0.26387264998629689</v>
      </c>
      <c r="L12" s="22">
        <f t="shared" si="2"/>
        <v>-1.3589707668870687E-4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491741.0834</v>
      </c>
      <c r="F13" s="25">
        <f>VLOOKUP(C13,RA!B17:I50,8,0)</f>
        <v>63521.095000000001</v>
      </c>
      <c r="G13" s="16">
        <f t="shared" si="0"/>
        <v>428219.98840000003</v>
      </c>
      <c r="H13" s="27">
        <f>RA!J17</f>
        <v>12.917589590196901</v>
      </c>
      <c r="I13" s="20">
        <f>VLOOKUP(B13,RMS!B:D,3,FALSE)</f>
        <v>491741.16395982902</v>
      </c>
      <c r="J13" s="21">
        <f>VLOOKUP(B13,RMS!B:E,4,FALSE)</f>
        <v>428219.98861623899</v>
      </c>
      <c r="K13" s="22">
        <f t="shared" si="1"/>
        <v>-8.0559829017147422E-2</v>
      </c>
      <c r="L13" s="22">
        <f t="shared" si="2"/>
        <v>-2.1623895736411214E-4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2149295.1206999999</v>
      </c>
      <c r="F14" s="25">
        <f>VLOOKUP(C14,RA!B18:I51,8,0)</f>
        <v>337375.50199999998</v>
      </c>
      <c r="G14" s="16">
        <f t="shared" si="0"/>
        <v>1811919.6187</v>
      </c>
      <c r="H14" s="27">
        <f>RA!J18</f>
        <v>15.697030098413</v>
      </c>
      <c r="I14" s="20">
        <f>VLOOKUP(B14,RMS!B:D,3,FALSE)</f>
        <v>2149294.9358222201</v>
      </c>
      <c r="J14" s="21">
        <f>VLOOKUP(B14,RMS!B:E,4,FALSE)</f>
        <v>1811919.61369829</v>
      </c>
      <c r="K14" s="22">
        <f t="shared" si="1"/>
        <v>0.18487777980044484</v>
      </c>
      <c r="L14" s="22">
        <f t="shared" si="2"/>
        <v>5.0017100293189287E-3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658036.3872</v>
      </c>
      <c r="F15" s="25">
        <f>VLOOKUP(C15,RA!B19:I52,8,0)</f>
        <v>61281.214999999997</v>
      </c>
      <c r="G15" s="16">
        <f t="shared" si="0"/>
        <v>596755.17220000003</v>
      </c>
      <c r="H15" s="27">
        <f>RA!J19</f>
        <v>9.3127395676030496</v>
      </c>
      <c r="I15" s="20">
        <f>VLOOKUP(B15,RMS!B:D,3,FALSE)</f>
        <v>658036.44989059796</v>
      </c>
      <c r="J15" s="21">
        <f>VLOOKUP(B15,RMS!B:E,4,FALSE)</f>
        <v>596755.17652136798</v>
      </c>
      <c r="K15" s="22">
        <f t="shared" si="1"/>
        <v>-6.2690597958862782E-2</v>
      </c>
      <c r="L15" s="22">
        <f t="shared" si="2"/>
        <v>-4.3213679455220699E-3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1114289.6202</v>
      </c>
      <c r="F16" s="25">
        <f>VLOOKUP(C16,RA!B20:I53,8,0)</f>
        <v>98497.214800000002</v>
      </c>
      <c r="G16" s="16">
        <f t="shared" si="0"/>
        <v>1015792.4054</v>
      </c>
      <c r="H16" s="27">
        <f>RA!J20</f>
        <v>8.8394626508610106</v>
      </c>
      <c r="I16" s="20">
        <f>VLOOKUP(B16,RMS!B:D,3,FALSE)</f>
        <v>1114289.81764017</v>
      </c>
      <c r="J16" s="21">
        <f>VLOOKUP(B16,RMS!B:E,4,FALSE)</f>
        <v>1015792.40541453</v>
      </c>
      <c r="K16" s="22">
        <f t="shared" si="1"/>
        <v>-0.19744016998447478</v>
      </c>
      <c r="L16" s="22">
        <f t="shared" si="2"/>
        <v>-1.4529912732541561E-5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486208.90299999999</v>
      </c>
      <c r="F17" s="25">
        <f>VLOOKUP(C17,RA!B21:I54,8,0)</f>
        <v>62424.359400000001</v>
      </c>
      <c r="G17" s="16">
        <f t="shared" si="0"/>
        <v>423784.54359999998</v>
      </c>
      <c r="H17" s="27">
        <f>RA!J21</f>
        <v>12.8389996593707</v>
      </c>
      <c r="I17" s="20">
        <f>VLOOKUP(B17,RMS!B:D,3,FALSE)</f>
        <v>486208.23443988402</v>
      </c>
      <c r="J17" s="21">
        <f>VLOOKUP(B17,RMS!B:E,4,FALSE)</f>
        <v>423784.54351303203</v>
      </c>
      <c r="K17" s="22">
        <f t="shared" si="1"/>
        <v>0.66856011596973985</v>
      </c>
      <c r="L17" s="22">
        <f t="shared" si="2"/>
        <v>8.6967949755489826E-5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1289174.6584999999</v>
      </c>
      <c r="F18" s="25">
        <f>VLOOKUP(C18,RA!B22:I55,8,0)</f>
        <v>172562.68890000001</v>
      </c>
      <c r="G18" s="16">
        <f t="shared" si="0"/>
        <v>1116611.9696</v>
      </c>
      <c r="H18" s="27">
        <f>RA!J22</f>
        <v>13.385516676288301</v>
      </c>
      <c r="I18" s="20">
        <f>VLOOKUP(B18,RMS!B:D,3,FALSE)</f>
        <v>1289176.0992000001</v>
      </c>
      <c r="J18" s="21">
        <f>VLOOKUP(B18,RMS!B:E,4,FALSE)</f>
        <v>1116611.9657000001</v>
      </c>
      <c r="K18" s="22">
        <f t="shared" si="1"/>
        <v>-1.4407000001519918</v>
      </c>
      <c r="L18" s="22">
        <f t="shared" si="2"/>
        <v>3.8999998942017555E-3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3165783.7119</v>
      </c>
      <c r="F19" s="25">
        <f>VLOOKUP(C19,RA!B23:I56,8,0)</f>
        <v>263663.6336</v>
      </c>
      <c r="G19" s="16">
        <f t="shared" si="0"/>
        <v>2902120.0783000002</v>
      </c>
      <c r="H19" s="27">
        <f>RA!J23</f>
        <v>8.3285422377057401</v>
      </c>
      <c r="I19" s="20">
        <f>VLOOKUP(B19,RMS!B:D,3,FALSE)</f>
        <v>3165785.6553299101</v>
      </c>
      <c r="J19" s="21">
        <f>VLOOKUP(B19,RMS!B:E,4,FALSE)</f>
        <v>2902120.11713504</v>
      </c>
      <c r="K19" s="22">
        <f t="shared" si="1"/>
        <v>-1.9434299101121724</v>
      </c>
      <c r="L19" s="22">
        <f t="shared" si="2"/>
        <v>-3.8835039827972651E-2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315156.2452</v>
      </c>
      <c r="F20" s="25">
        <f>VLOOKUP(C20,RA!B24:I57,8,0)</f>
        <v>48349.828500000003</v>
      </c>
      <c r="G20" s="16">
        <f t="shared" si="0"/>
        <v>266806.4167</v>
      </c>
      <c r="H20" s="27">
        <f>RA!J24</f>
        <v>15.3415422465504</v>
      </c>
      <c r="I20" s="20">
        <f>VLOOKUP(B20,RMS!B:D,3,FALSE)</f>
        <v>315156.24579104502</v>
      </c>
      <c r="J20" s="21">
        <f>VLOOKUP(B20,RMS!B:E,4,FALSE)</f>
        <v>266806.42533037398</v>
      </c>
      <c r="K20" s="22">
        <f t="shared" si="1"/>
        <v>-5.9104501269757748E-4</v>
      </c>
      <c r="L20" s="22">
        <f t="shared" si="2"/>
        <v>-8.6303739808499813E-3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374171.39860000001</v>
      </c>
      <c r="F21" s="25">
        <f>VLOOKUP(C21,RA!B25:I58,8,0)</f>
        <v>35433.446199999998</v>
      </c>
      <c r="G21" s="16">
        <f t="shared" si="0"/>
        <v>338737.95240000001</v>
      </c>
      <c r="H21" s="27">
        <f>RA!J25</f>
        <v>9.4698435884137098</v>
      </c>
      <c r="I21" s="20">
        <f>VLOOKUP(B21,RMS!B:D,3,FALSE)</f>
        <v>374171.39470985602</v>
      </c>
      <c r="J21" s="21">
        <f>VLOOKUP(B21,RMS!B:E,4,FALSE)</f>
        <v>338737.95295666601</v>
      </c>
      <c r="K21" s="22">
        <f t="shared" si="1"/>
        <v>3.8901439984329045E-3</v>
      </c>
      <c r="L21" s="22">
        <f t="shared" si="2"/>
        <v>-5.5666599655523896E-4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722847.02029999997</v>
      </c>
      <c r="F22" s="25">
        <f>VLOOKUP(C22,RA!B26:I59,8,0)</f>
        <v>154989.54579999999</v>
      </c>
      <c r="G22" s="16">
        <f t="shared" si="0"/>
        <v>567857.47450000001</v>
      </c>
      <c r="H22" s="27">
        <f>RA!J26</f>
        <v>21.4415417712693</v>
      </c>
      <c r="I22" s="20">
        <f>VLOOKUP(B22,RMS!B:D,3,FALSE)</f>
        <v>722846.96281878103</v>
      </c>
      <c r="J22" s="21">
        <f>VLOOKUP(B22,RMS!B:E,4,FALSE)</f>
        <v>567857.46827825403</v>
      </c>
      <c r="K22" s="22">
        <f t="shared" si="1"/>
        <v>5.7481218944303691E-2</v>
      </c>
      <c r="L22" s="22">
        <f t="shared" si="2"/>
        <v>6.2217459781095386E-3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340795.13020000001</v>
      </c>
      <c r="F23" s="25">
        <f>VLOOKUP(C23,RA!B27:I60,8,0)</f>
        <v>93968.012000000002</v>
      </c>
      <c r="G23" s="16">
        <f t="shared" si="0"/>
        <v>246827.11820000003</v>
      </c>
      <c r="H23" s="27">
        <f>RA!J27</f>
        <v>27.5731674759712</v>
      </c>
      <c r="I23" s="20">
        <f>VLOOKUP(B23,RMS!B:D,3,FALSE)</f>
        <v>340795.003988677</v>
      </c>
      <c r="J23" s="21">
        <f>VLOOKUP(B23,RMS!B:E,4,FALSE)</f>
        <v>246827.134377398</v>
      </c>
      <c r="K23" s="22">
        <f t="shared" si="1"/>
        <v>0.12621132301865146</v>
      </c>
      <c r="L23" s="22">
        <f t="shared" si="2"/>
        <v>-1.617739797802642E-2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1150764.0612000001</v>
      </c>
      <c r="F24" s="25">
        <f>VLOOKUP(C24,RA!B28:I61,8,0)</f>
        <v>63233.624900000003</v>
      </c>
      <c r="G24" s="16">
        <f t="shared" si="0"/>
        <v>1087530.4363000002</v>
      </c>
      <c r="H24" s="27">
        <f>RA!J28</f>
        <v>5.49492524419479</v>
      </c>
      <c r="I24" s="20">
        <f>VLOOKUP(B24,RMS!B:D,3,FALSE)</f>
        <v>1150764.05490265</v>
      </c>
      <c r="J24" s="21">
        <f>VLOOKUP(B24,RMS!B:E,4,FALSE)</f>
        <v>1087530.4500831901</v>
      </c>
      <c r="K24" s="22">
        <f t="shared" si="1"/>
        <v>6.297350162640214E-3</v>
      </c>
      <c r="L24" s="22">
        <f t="shared" si="2"/>
        <v>-1.3783189933747053E-2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741693.99049999996</v>
      </c>
      <c r="F25" s="25">
        <f>VLOOKUP(C25,RA!B29:I62,8,0)</f>
        <v>123683.9467</v>
      </c>
      <c r="G25" s="16">
        <f t="shared" si="0"/>
        <v>618010.04379999998</v>
      </c>
      <c r="H25" s="27">
        <f>RA!J29</f>
        <v>16.675872837613301</v>
      </c>
      <c r="I25" s="20">
        <f>VLOOKUP(B25,RMS!B:D,3,FALSE)</f>
        <v>741693.98874159297</v>
      </c>
      <c r="J25" s="21">
        <f>VLOOKUP(B25,RMS!B:E,4,FALSE)</f>
        <v>618010.03061017499</v>
      </c>
      <c r="K25" s="22">
        <f t="shared" si="1"/>
        <v>1.7584069864824414E-3</v>
      </c>
      <c r="L25" s="22">
        <f t="shared" si="2"/>
        <v>1.3189824996516109E-2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1181826.0020999999</v>
      </c>
      <c r="F26" s="25">
        <f>VLOOKUP(C26,RA!B30:I63,8,0)</f>
        <v>138499.91039999999</v>
      </c>
      <c r="G26" s="16">
        <f t="shared" si="0"/>
        <v>1043326.0917</v>
      </c>
      <c r="H26" s="27">
        <f>RA!J30</f>
        <v>11.719145640212499</v>
      </c>
      <c r="I26" s="20">
        <f>VLOOKUP(B26,RMS!B:D,3,FALSE)</f>
        <v>1181826.00449381</v>
      </c>
      <c r="J26" s="21">
        <f>VLOOKUP(B26,RMS!B:E,4,FALSE)</f>
        <v>1043326.08266686</v>
      </c>
      <c r="K26" s="22">
        <f t="shared" si="1"/>
        <v>-2.3938100785017014E-3</v>
      </c>
      <c r="L26" s="22">
        <f t="shared" si="2"/>
        <v>9.0331400278955698E-3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573476.35609999998</v>
      </c>
      <c r="F27" s="25">
        <f>VLOOKUP(C27,RA!B31:I64,8,0)</f>
        <v>42511.705900000001</v>
      </c>
      <c r="G27" s="16">
        <f t="shared" si="0"/>
        <v>530964.65020000003</v>
      </c>
      <c r="H27" s="27">
        <f>RA!J31</f>
        <v>7.4129831941296302</v>
      </c>
      <c r="I27" s="20">
        <f>VLOOKUP(B27,RMS!B:D,3,FALSE)</f>
        <v>573476.34537699097</v>
      </c>
      <c r="J27" s="21">
        <f>VLOOKUP(B27,RMS!B:E,4,FALSE)</f>
        <v>530964.64047433599</v>
      </c>
      <c r="K27" s="22">
        <f t="shared" si="1"/>
        <v>1.0723009007051587E-2</v>
      </c>
      <c r="L27" s="22">
        <f t="shared" si="2"/>
        <v>9.7256640437990427E-3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148717.6819</v>
      </c>
      <c r="F28" s="25">
        <f>VLOOKUP(C28,RA!B32:I65,8,0)</f>
        <v>40319.783000000003</v>
      </c>
      <c r="G28" s="16">
        <f t="shared" si="0"/>
        <v>108397.8989</v>
      </c>
      <c r="H28" s="27">
        <f>RA!J32</f>
        <v>27.111626865668601</v>
      </c>
      <c r="I28" s="20">
        <f>VLOOKUP(B28,RMS!B:D,3,FALSE)</f>
        <v>148717.593469874</v>
      </c>
      <c r="J28" s="21">
        <f>VLOOKUP(B28,RMS!B:E,4,FALSE)</f>
        <v>108397.899915142</v>
      </c>
      <c r="K28" s="22">
        <f t="shared" si="1"/>
        <v>8.8430125993909314E-2</v>
      </c>
      <c r="L28" s="22">
        <f t="shared" si="2"/>
        <v>-1.0151419992325827E-3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3.6751999999999998</v>
      </c>
      <c r="F29" s="25">
        <f>VLOOKUP(C29,RA!B33:I66,8,0)</f>
        <v>-7.0699999999999999E-2</v>
      </c>
      <c r="G29" s="16">
        <f t="shared" si="0"/>
        <v>3.7458999999999998</v>
      </c>
      <c r="H29" s="27">
        <f>RA!J33</f>
        <v>-1.9237048323900701</v>
      </c>
      <c r="I29" s="20">
        <f>VLOOKUP(B29,RMS!B:D,3,FALSE)</f>
        <v>3.6751999999999998</v>
      </c>
      <c r="J29" s="21">
        <f>VLOOKUP(B29,RMS!B:E,4,FALSE)</f>
        <v>3.7458999999999998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203099.68340000001</v>
      </c>
      <c r="F30" s="25">
        <f>VLOOKUP(C30,RA!B34:I68,8,0)</f>
        <v>27893.9025</v>
      </c>
      <c r="G30" s="16">
        <f t="shared" si="0"/>
        <v>175205.78090000001</v>
      </c>
      <c r="H30" s="27">
        <f>RA!J34</f>
        <v>13.7340945259199</v>
      </c>
      <c r="I30" s="20">
        <f>VLOOKUP(B30,RMS!B:D,3,FALSE)</f>
        <v>203099.6827</v>
      </c>
      <c r="J30" s="21">
        <f>VLOOKUP(B30,RMS!B:E,4,FALSE)</f>
        <v>175205.7746</v>
      </c>
      <c r="K30" s="22">
        <f t="shared" si="1"/>
        <v>7.0000000414438546E-4</v>
      </c>
      <c r="L30" s="22">
        <f t="shared" si="2"/>
        <v>6.3000000081956387E-3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247213.24900000001</v>
      </c>
      <c r="F34" s="25">
        <f>VLOOKUP(C34,RA!B8:I72,8,0)</f>
        <v>13579.7408</v>
      </c>
      <c r="G34" s="16">
        <f t="shared" si="0"/>
        <v>233633.50820000001</v>
      </c>
      <c r="H34" s="27">
        <f>RA!J38</f>
        <v>5.4931282424915704</v>
      </c>
      <c r="I34" s="20">
        <f>VLOOKUP(B34,RMS!B:D,3,FALSE)</f>
        <v>247213.24786324799</v>
      </c>
      <c r="J34" s="21">
        <f>VLOOKUP(B34,RMS!B:E,4,FALSE)</f>
        <v>233633.506410256</v>
      </c>
      <c r="K34" s="22">
        <f t="shared" si="1"/>
        <v>1.1367520201019943E-3</v>
      </c>
      <c r="L34" s="22">
        <f t="shared" si="2"/>
        <v>1.7897440120577812E-3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556828.09369999997</v>
      </c>
      <c r="F35" s="25">
        <f>VLOOKUP(C35,RA!B8:I73,8,0)</f>
        <v>40211.606099999997</v>
      </c>
      <c r="G35" s="16">
        <f t="shared" si="0"/>
        <v>516616.48759999999</v>
      </c>
      <c r="H35" s="27">
        <f>RA!J39</f>
        <v>7.2215476472824403</v>
      </c>
      <c r="I35" s="20">
        <f>VLOOKUP(B35,RMS!B:D,3,FALSE)</f>
        <v>556828.08189572603</v>
      </c>
      <c r="J35" s="21">
        <f>VLOOKUP(B35,RMS!B:E,4,FALSE)</f>
        <v>516616.48962564103</v>
      </c>
      <c r="K35" s="22">
        <f t="shared" si="1"/>
        <v>1.1804273934103549E-2</v>
      </c>
      <c r="L35" s="22">
        <f t="shared" si="2"/>
        <v>-2.0256410352885723E-3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13349.999900000001</v>
      </c>
      <c r="F38" s="25">
        <f>VLOOKUP(C38,RA!B8:I76,8,0)</f>
        <v>1314.9226000000001</v>
      </c>
      <c r="G38" s="16">
        <f t="shared" si="0"/>
        <v>12035.077300000001</v>
      </c>
      <c r="H38" s="27" t="e">
        <f>RA!#REF!</f>
        <v>#REF!</v>
      </c>
      <c r="I38" s="20">
        <f>VLOOKUP(B38,RMS!B:D,3,FALSE)</f>
        <v>13350</v>
      </c>
      <c r="J38" s="21">
        <f>VLOOKUP(B38,RMS!B:E,4,FALSE)</f>
        <v>12035.0769230769</v>
      </c>
      <c r="K38" s="22">
        <f t="shared" si="1"/>
        <v>-9.999999929277692E-5</v>
      </c>
      <c r="L38" s="22">
        <f t="shared" si="2"/>
        <v>3.7692310070269741E-4</v>
      </c>
      <c r="M38" s="34"/>
    </row>
  </sheetData>
  <mergeCells count="38">
    <mergeCell ref="C37:D37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topLeftCell="A13"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19023487.147799999</v>
      </c>
      <c r="E7" s="64">
        <v>27233271</v>
      </c>
      <c r="F7" s="65">
        <v>69.853845863025398</v>
      </c>
      <c r="G7" s="64">
        <v>28922113.8116</v>
      </c>
      <c r="H7" s="65">
        <v>-34.2251148317862</v>
      </c>
      <c r="I7" s="64">
        <v>2349478.2697000001</v>
      </c>
      <c r="J7" s="65">
        <v>12.350407953316299</v>
      </c>
      <c r="K7" s="64">
        <v>1451221.7866</v>
      </c>
      <c r="L7" s="65">
        <v>5.0176892188908697</v>
      </c>
      <c r="M7" s="65">
        <v>0.61896568215426495</v>
      </c>
      <c r="N7" s="64">
        <v>295131428.74940002</v>
      </c>
      <c r="O7" s="64">
        <v>295131428.74940002</v>
      </c>
      <c r="P7" s="64">
        <v>1055378</v>
      </c>
      <c r="Q7" s="64">
        <v>1084630</v>
      </c>
      <c r="R7" s="65">
        <v>-2.69695656583351</v>
      </c>
      <c r="S7" s="64">
        <v>18.025283024470902</v>
      </c>
      <c r="T7" s="64">
        <v>18.078635042180299</v>
      </c>
      <c r="U7" s="66">
        <v>-0.29598435506948201</v>
      </c>
      <c r="V7" s="54"/>
      <c r="W7" s="54"/>
    </row>
    <row r="8" spans="1:23" ht="14.25" thickBot="1" x14ac:dyDescent="0.2">
      <c r="A8" s="51">
        <v>42015</v>
      </c>
      <c r="B8" s="41" t="s">
        <v>6</v>
      </c>
      <c r="C8" s="42"/>
      <c r="D8" s="67">
        <v>880428.63359999994</v>
      </c>
      <c r="E8" s="67">
        <v>935917</v>
      </c>
      <c r="F8" s="68">
        <v>94.071229991548407</v>
      </c>
      <c r="G8" s="67">
        <v>1039662.6076</v>
      </c>
      <c r="H8" s="68">
        <v>-15.3159277669495</v>
      </c>
      <c r="I8" s="67">
        <v>211008.424</v>
      </c>
      <c r="J8" s="68">
        <v>23.9665562826147</v>
      </c>
      <c r="K8" s="67">
        <v>123700.91009999999</v>
      </c>
      <c r="L8" s="68">
        <v>11.898178235490899</v>
      </c>
      <c r="M8" s="68">
        <v>0.70579524297291296</v>
      </c>
      <c r="N8" s="67">
        <v>10585601.086100001</v>
      </c>
      <c r="O8" s="67">
        <v>10585601.086100001</v>
      </c>
      <c r="P8" s="67">
        <v>32686</v>
      </c>
      <c r="Q8" s="67">
        <v>32883</v>
      </c>
      <c r="R8" s="68">
        <v>-0.59909375665236897</v>
      </c>
      <c r="S8" s="67">
        <v>26.935955259132399</v>
      </c>
      <c r="T8" s="67">
        <v>26.873586664842001</v>
      </c>
      <c r="U8" s="69">
        <v>0.23154402244261099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132294.7046</v>
      </c>
      <c r="E9" s="67">
        <v>186005</v>
      </c>
      <c r="F9" s="68">
        <v>71.124273325985897</v>
      </c>
      <c r="G9" s="67">
        <v>135064.74340000001</v>
      </c>
      <c r="H9" s="68">
        <v>-2.0508970218796598</v>
      </c>
      <c r="I9" s="67">
        <v>31117.959800000001</v>
      </c>
      <c r="J9" s="68">
        <v>23.5216971791024</v>
      </c>
      <c r="K9" s="67">
        <v>30143.3105</v>
      </c>
      <c r="L9" s="68">
        <v>22.317675021029999</v>
      </c>
      <c r="M9" s="68">
        <v>3.2333850656515999E-2</v>
      </c>
      <c r="N9" s="67">
        <v>1565880.4738</v>
      </c>
      <c r="O9" s="67">
        <v>1565880.4738</v>
      </c>
      <c r="P9" s="67">
        <v>7379</v>
      </c>
      <c r="Q9" s="67">
        <v>8269</v>
      </c>
      <c r="R9" s="68">
        <v>-10.763091063006399</v>
      </c>
      <c r="S9" s="67">
        <v>17.928541076026601</v>
      </c>
      <c r="T9" s="67">
        <v>17.899390313217999</v>
      </c>
      <c r="U9" s="69">
        <v>0.162594171410296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168069.6649</v>
      </c>
      <c r="E10" s="67">
        <v>245857</v>
      </c>
      <c r="F10" s="68">
        <v>68.360740145694507</v>
      </c>
      <c r="G10" s="67">
        <v>191295.19930000001</v>
      </c>
      <c r="H10" s="68">
        <v>-12.141200869121899</v>
      </c>
      <c r="I10" s="67">
        <v>42935.472000000002</v>
      </c>
      <c r="J10" s="68">
        <v>25.546235262351601</v>
      </c>
      <c r="K10" s="67">
        <v>48263.390200000002</v>
      </c>
      <c r="L10" s="68">
        <v>25.2297968671501</v>
      </c>
      <c r="M10" s="68">
        <v>-0.110392539312334</v>
      </c>
      <c r="N10" s="67">
        <v>2291546.4741000002</v>
      </c>
      <c r="O10" s="67">
        <v>2291546.4741000002</v>
      </c>
      <c r="P10" s="67">
        <v>99185</v>
      </c>
      <c r="Q10" s="67">
        <v>101984</v>
      </c>
      <c r="R10" s="68">
        <v>-2.7445481644179499</v>
      </c>
      <c r="S10" s="67">
        <v>1.69450688007259</v>
      </c>
      <c r="T10" s="67">
        <v>1.8806896581816801</v>
      </c>
      <c r="U10" s="69">
        <v>-10.987431228435501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77465.926000000007</v>
      </c>
      <c r="E11" s="67">
        <v>216459</v>
      </c>
      <c r="F11" s="68">
        <v>35.787805542851103</v>
      </c>
      <c r="G11" s="67">
        <v>275336.62719999999</v>
      </c>
      <c r="H11" s="68">
        <v>-71.865012371299898</v>
      </c>
      <c r="I11" s="67">
        <v>18067.179800000002</v>
      </c>
      <c r="J11" s="68">
        <v>23.322744247580498</v>
      </c>
      <c r="K11" s="67">
        <v>16308.462299999999</v>
      </c>
      <c r="L11" s="68">
        <v>5.9230994676759101</v>
      </c>
      <c r="M11" s="68">
        <v>0.10784079256816299</v>
      </c>
      <c r="N11" s="67">
        <v>901802.73569999996</v>
      </c>
      <c r="O11" s="67">
        <v>901802.73569999996</v>
      </c>
      <c r="P11" s="67">
        <v>3667</v>
      </c>
      <c r="Q11" s="67">
        <v>3702</v>
      </c>
      <c r="R11" s="68">
        <v>-0.94543490005402098</v>
      </c>
      <c r="S11" s="67">
        <v>21.1251502590674</v>
      </c>
      <c r="T11" s="67">
        <v>20.976160372771499</v>
      </c>
      <c r="U11" s="69">
        <v>0.70527255176297299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257590.51740000001</v>
      </c>
      <c r="E12" s="67">
        <v>327492</v>
      </c>
      <c r="F12" s="68">
        <v>78.655514455314901</v>
      </c>
      <c r="G12" s="67">
        <v>359507.32870000001</v>
      </c>
      <c r="H12" s="68">
        <v>-28.349021887408298</v>
      </c>
      <c r="I12" s="67">
        <v>21366.227699999999</v>
      </c>
      <c r="J12" s="68">
        <v>8.2946483883261202</v>
      </c>
      <c r="K12" s="67">
        <v>-28250.9748</v>
      </c>
      <c r="L12" s="68">
        <v>-7.8582472580342699</v>
      </c>
      <c r="M12" s="68">
        <v>-1.75630054719386</v>
      </c>
      <c r="N12" s="67">
        <v>6478003.2708999999</v>
      </c>
      <c r="O12" s="67">
        <v>6478003.2708999999</v>
      </c>
      <c r="P12" s="67">
        <v>2071</v>
      </c>
      <c r="Q12" s="67">
        <v>2104</v>
      </c>
      <c r="R12" s="68">
        <v>-1.5684410646387801</v>
      </c>
      <c r="S12" s="67">
        <v>124.37977662964801</v>
      </c>
      <c r="T12" s="67">
        <v>113.34858654943</v>
      </c>
      <c r="U12" s="69">
        <v>8.8689579440749995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384042.42509999999</v>
      </c>
      <c r="E13" s="67">
        <v>711529</v>
      </c>
      <c r="F13" s="68">
        <v>53.974247725672498</v>
      </c>
      <c r="G13" s="67">
        <v>718544.22660000005</v>
      </c>
      <c r="H13" s="68">
        <v>-46.5527088127605</v>
      </c>
      <c r="I13" s="67">
        <v>66890.134699999995</v>
      </c>
      <c r="J13" s="68">
        <v>17.417381603759701</v>
      </c>
      <c r="K13" s="67">
        <v>23420.837200000002</v>
      </c>
      <c r="L13" s="68">
        <v>3.25948443157389</v>
      </c>
      <c r="M13" s="68">
        <v>1.8560095494793001</v>
      </c>
      <c r="N13" s="67">
        <v>4724151.3043999998</v>
      </c>
      <c r="O13" s="67">
        <v>4724151.3043999998</v>
      </c>
      <c r="P13" s="67">
        <v>11596</v>
      </c>
      <c r="Q13" s="67">
        <v>11518</v>
      </c>
      <c r="R13" s="68">
        <v>0.67720090293452695</v>
      </c>
      <c r="S13" s="67">
        <v>33.118525793377003</v>
      </c>
      <c r="T13" s="67">
        <v>32.403615054696999</v>
      </c>
      <c r="U13" s="69">
        <v>2.15864299981309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184257.52770000001</v>
      </c>
      <c r="E14" s="67">
        <v>315204</v>
      </c>
      <c r="F14" s="68">
        <v>58.456595633304197</v>
      </c>
      <c r="G14" s="67">
        <v>305573.33429999999</v>
      </c>
      <c r="H14" s="68">
        <v>-39.701044882698099</v>
      </c>
      <c r="I14" s="67">
        <v>35154.931499999999</v>
      </c>
      <c r="J14" s="68">
        <v>19.079237596869199</v>
      </c>
      <c r="K14" s="67">
        <v>50044.2</v>
      </c>
      <c r="L14" s="68">
        <v>16.377148914069998</v>
      </c>
      <c r="M14" s="68">
        <v>-0.297522360233554</v>
      </c>
      <c r="N14" s="67">
        <v>2496819.8429</v>
      </c>
      <c r="O14" s="67">
        <v>2496819.8429</v>
      </c>
      <c r="P14" s="67">
        <v>2728</v>
      </c>
      <c r="Q14" s="67">
        <v>2535</v>
      </c>
      <c r="R14" s="68">
        <v>7.6134122287968298</v>
      </c>
      <c r="S14" s="67">
        <v>67.543082001466303</v>
      </c>
      <c r="T14" s="67">
        <v>69.451321143984202</v>
      </c>
      <c r="U14" s="69">
        <v>-2.8252177513553698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129945.7801</v>
      </c>
      <c r="E15" s="67">
        <v>162800</v>
      </c>
      <c r="F15" s="68">
        <v>79.819275245700297</v>
      </c>
      <c r="G15" s="67">
        <v>143618.7714</v>
      </c>
      <c r="H15" s="68">
        <v>-9.5203371862293906</v>
      </c>
      <c r="I15" s="67">
        <v>-212.1755</v>
      </c>
      <c r="J15" s="68">
        <v>-0.163280023281033</v>
      </c>
      <c r="K15" s="67">
        <v>13256.038699999999</v>
      </c>
      <c r="L15" s="68">
        <v>9.2300181729586903</v>
      </c>
      <c r="M15" s="68">
        <v>-1.01600595055595</v>
      </c>
      <c r="N15" s="67">
        <v>2131871.9978999998</v>
      </c>
      <c r="O15" s="67">
        <v>2131871.9978999998</v>
      </c>
      <c r="P15" s="67">
        <v>4680</v>
      </c>
      <c r="Q15" s="67">
        <v>4864</v>
      </c>
      <c r="R15" s="68">
        <v>-3.7828947368421</v>
      </c>
      <c r="S15" s="67">
        <v>27.766192329059798</v>
      </c>
      <c r="T15" s="67">
        <v>28.029346916118399</v>
      </c>
      <c r="U15" s="69">
        <v>-0.94775179808564602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884919.89619999996</v>
      </c>
      <c r="E16" s="67">
        <v>1033482</v>
      </c>
      <c r="F16" s="68">
        <v>85.625090345066496</v>
      </c>
      <c r="G16" s="67">
        <v>764817.03339999996</v>
      </c>
      <c r="H16" s="68">
        <v>15.7034764597334</v>
      </c>
      <c r="I16" s="67">
        <v>39834.5023</v>
      </c>
      <c r="J16" s="68">
        <v>4.5014811477350998</v>
      </c>
      <c r="K16" s="67">
        <v>36922.209600000002</v>
      </c>
      <c r="L16" s="68">
        <v>4.8275872512752498</v>
      </c>
      <c r="M16" s="68">
        <v>7.8876446766068004E-2</v>
      </c>
      <c r="N16" s="67">
        <v>11573758.384099999</v>
      </c>
      <c r="O16" s="67">
        <v>11573758.384099999</v>
      </c>
      <c r="P16" s="67">
        <v>46891</v>
      </c>
      <c r="Q16" s="67">
        <v>48159</v>
      </c>
      <c r="R16" s="68">
        <v>-2.63294503623414</v>
      </c>
      <c r="S16" s="67">
        <v>18.871849527627901</v>
      </c>
      <c r="T16" s="67">
        <v>18.215368647604802</v>
      </c>
      <c r="U16" s="69">
        <v>3.4786250232762002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491741.0834</v>
      </c>
      <c r="E17" s="67">
        <v>1001060</v>
      </c>
      <c r="F17" s="68">
        <v>49.122038978682603</v>
      </c>
      <c r="G17" s="67">
        <v>908635.94579999999</v>
      </c>
      <c r="H17" s="68">
        <v>-45.881396650332697</v>
      </c>
      <c r="I17" s="67">
        <v>63521.095000000001</v>
      </c>
      <c r="J17" s="68">
        <v>12.917589590196901</v>
      </c>
      <c r="K17" s="67">
        <v>37168.256699999998</v>
      </c>
      <c r="L17" s="68">
        <v>4.0905553947984696</v>
      </c>
      <c r="M17" s="68">
        <v>0.70901464420848204</v>
      </c>
      <c r="N17" s="67">
        <v>14309080.220899999</v>
      </c>
      <c r="O17" s="67">
        <v>14309080.220899999</v>
      </c>
      <c r="P17" s="67">
        <v>11626</v>
      </c>
      <c r="Q17" s="67">
        <v>12306</v>
      </c>
      <c r="R17" s="68">
        <v>-5.5257597919714003</v>
      </c>
      <c r="S17" s="67">
        <v>42.296669826251502</v>
      </c>
      <c r="T17" s="67">
        <v>45.024295758166701</v>
      </c>
      <c r="U17" s="69">
        <v>-6.4487959527781298</v>
      </c>
    </row>
    <row r="18" spans="1:21" ht="12" thickBot="1" x14ac:dyDescent="0.2">
      <c r="A18" s="52"/>
      <c r="B18" s="41" t="s">
        <v>16</v>
      </c>
      <c r="C18" s="42"/>
      <c r="D18" s="67">
        <v>2149295.1206999999</v>
      </c>
      <c r="E18" s="67">
        <v>4040992</v>
      </c>
      <c r="F18" s="68">
        <v>53.187314419330697</v>
      </c>
      <c r="G18" s="67">
        <v>4128198.6412999998</v>
      </c>
      <c r="H18" s="68">
        <v>-47.936247563339897</v>
      </c>
      <c r="I18" s="67">
        <v>337375.50199999998</v>
      </c>
      <c r="J18" s="68">
        <v>15.697030098413</v>
      </c>
      <c r="K18" s="67">
        <v>268126.25679999997</v>
      </c>
      <c r="L18" s="68">
        <v>6.4949940663602597</v>
      </c>
      <c r="M18" s="68">
        <v>0.25827103255931499</v>
      </c>
      <c r="N18" s="67">
        <v>28128622.851500001</v>
      </c>
      <c r="O18" s="67">
        <v>28128622.851500001</v>
      </c>
      <c r="P18" s="67">
        <v>100729</v>
      </c>
      <c r="Q18" s="67">
        <v>104252</v>
      </c>
      <c r="R18" s="68">
        <v>-3.3793116678816699</v>
      </c>
      <c r="S18" s="67">
        <v>21.337401549702701</v>
      </c>
      <c r="T18" s="67">
        <v>21.693894785711599</v>
      </c>
      <c r="U18" s="69">
        <v>-1.67074343695731</v>
      </c>
    </row>
    <row r="19" spans="1:21" ht="12" thickBot="1" x14ac:dyDescent="0.2">
      <c r="A19" s="52"/>
      <c r="B19" s="41" t="s">
        <v>17</v>
      </c>
      <c r="C19" s="42"/>
      <c r="D19" s="67">
        <v>658036.3872</v>
      </c>
      <c r="E19" s="67">
        <v>737256</v>
      </c>
      <c r="F19" s="68">
        <v>89.254802565187703</v>
      </c>
      <c r="G19" s="67">
        <v>802104.61120000004</v>
      </c>
      <c r="H19" s="68">
        <v>-17.961276121385801</v>
      </c>
      <c r="I19" s="67">
        <v>61281.214999999997</v>
      </c>
      <c r="J19" s="68">
        <v>9.3127395676030496</v>
      </c>
      <c r="K19" s="67">
        <v>62773.044699999999</v>
      </c>
      <c r="L19" s="68">
        <v>7.8260421176344401</v>
      </c>
      <c r="M19" s="68">
        <v>-2.3765450714229999E-2</v>
      </c>
      <c r="N19" s="67">
        <v>12160280.444499999</v>
      </c>
      <c r="O19" s="67">
        <v>12160280.444499999</v>
      </c>
      <c r="P19" s="67">
        <v>18301</v>
      </c>
      <c r="Q19" s="67">
        <v>18413</v>
      </c>
      <c r="R19" s="68">
        <v>-0.60826589909302997</v>
      </c>
      <c r="S19" s="67">
        <v>35.956307699032799</v>
      </c>
      <c r="T19" s="67">
        <v>36.299277776570896</v>
      </c>
      <c r="U19" s="69">
        <v>-0.95385232657603403</v>
      </c>
    </row>
    <row r="20" spans="1:21" ht="12" thickBot="1" x14ac:dyDescent="0.2">
      <c r="A20" s="52"/>
      <c r="B20" s="41" t="s">
        <v>18</v>
      </c>
      <c r="C20" s="42"/>
      <c r="D20" s="67">
        <v>1114289.6202</v>
      </c>
      <c r="E20" s="67">
        <v>1232021</v>
      </c>
      <c r="F20" s="68">
        <v>90.444044395347206</v>
      </c>
      <c r="G20" s="67">
        <v>1525584.8278000001</v>
      </c>
      <c r="H20" s="68">
        <v>-26.959838620912102</v>
      </c>
      <c r="I20" s="67">
        <v>98497.214800000002</v>
      </c>
      <c r="J20" s="68">
        <v>8.8394626508610106</v>
      </c>
      <c r="K20" s="67">
        <v>102403.25290000001</v>
      </c>
      <c r="L20" s="68">
        <v>6.7123932431651596</v>
      </c>
      <c r="M20" s="68">
        <v>-3.8143691624858998E-2</v>
      </c>
      <c r="N20" s="67">
        <v>17993734.523400001</v>
      </c>
      <c r="O20" s="67">
        <v>17993734.523400001</v>
      </c>
      <c r="P20" s="67">
        <v>45790</v>
      </c>
      <c r="Q20" s="67">
        <v>46818</v>
      </c>
      <c r="R20" s="68">
        <v>-2.1957366824725502</v>
      </c>
      <c r="S20" s="67">
        <v>24.3347809609085</v>
      </c>
      <c r="T20" s="67">
        <v>24.716202934768699</v>
      </c>
      <c r="U20" s="69">
        <v>-1.5673943171007501</v>
      </c>
    </row>
    <row r="21" spans="1:21" ht="12" thickBot="1" x14ac:dyDescent="0.2">
      <c r="A21" s="52"/>
      <c r="B21" s="41" t="s">
        <v>19</v>
      </c>
      <c r="C21" s="42"/>
      <c r="D21" s="67">
        <v>486208.90299999999</v>
      </c>
      <c r="E21" s="67">
        <v>641836</v>
      </c>
      <c r="F21" s="68">
        <v>75.752825176524794</v>
      </c>
      <c r="G21" s="67">
        <v>590295.57479999994</v>
      </c>
      <c r="H21" s="68">
        <v>-17.632975113402502</v>
      </c>
      <c r="I21" s="67">
        <v>62424.359400000001</v>
      </c>
      <c r="J21" s="68">
        <v>12.8389996593707</v>
      </c>
      <c r="K21" s="67">
        <v>31447.4113</v>
      </c>
      <c r="L21" s="68">
        <v>5.3274008213012296</v>
      </c>
      <c r="M21" s="68">
        <v>0.985039684331664</v>
      </c>
      <c r="N21" s="67">
        <v>5408601.3501000004</v>
      </c>
      <c r="O21" s="67">
        <v>5408601.3501000004</v>
      </c>
      <c r="P21" s="67">
        <v>37339</v>
      </c>
      <c r="Q21" s="67">
        <v>38275</v>
      </c>
      <c r="R21" s="68">
        <v>-2.4454604833442199</v>
      </c>
      <c r="S21" s="67">
        <v>13.0214762848496</v>
      </c>
      <c r="T21" s="67">
        <v>11.9202086087524</v>
      </c>
      <c r="U21" s="69">
        <v>8.4573181412501395</v>
      </c>
    </row>
    <row r="22" spans="1:21" ht="12" thickBot="1" x14ac:dyDescent="0.2">
      <c r="A22" s="52"/>
      <c r="B22" s="41" t="s">
        <v>20</v>
      </c>
      <c r="C22" s="42"/>
      <c r="D22" s="67">
        <v>1289174.6584999999</v>
      </c>
      <c r="E22" s="67">
        <v>1771757</v>
      </c>
      <c r="F22" s="68">
        <v>72.762498384372094</v>
      </c>
      <c r="G22" s="67">
        <v>1531245.9271</v>
      </c>
      <c r="H22" s="68">
        <v>-15.808777957597901</v>
      </c>
      <c r="I22" s="67">
        <v>172562.68890000001</v>
      </c>
      <c r="J22" s="68">
        <v>13.385516676288301</v>
      </c>
      <c r="K22" s="67">
        <v>168563.09539999999</v>
      </c>
      <c r="L22" s="68">
        <v>11.0082314288495</v>
      </c>
      <c r="M22" s="68">
        <v>2.3727575069199001E-2</v>
      </c>
      <c r="N22" s="67">
        <v>14146231.4079</v>
      </c>
      <c r="O22" s="67">
        <v>14146231.4079</v>
      </c>
      <c r="P22" s="67">
        <v>76715</v>
      </c>
      <c r="Q22" s="67">
        <v>81429</v>
      </c>
      <c r="R22" s="68">
        <v>-5.7890923381104997</v>
      </c>
      <c r="S22" s="67">
        <v>16.8047273479763</v>
      </c>
      <c r="T22" s="67">
        <v>16.898365674391201</v>
      </c>
      <c r="U22" s="69">
        <v>-0.55721419619573798</v>
      </c>
    </row>
    <row r="23" spans="1:21" ht="12" thickBot="1" x14ac:dyDescent="0.2">
      <c r="A23" s="52"/>
      <c r="B23" s="41" t="s">
        <v>21</v>
      </c>
      <c r="C23" s="42"/>
      <c r="D23" s="67">
        <v>3165783.7119</v>
      </c>
      <c r="E23" s="67">
        <v>2981052</v>
      </c>
      <c r="F23" s="68">
        <v>106.19686311744999</v>
      </c>
      <c r="G23" s="67">
        <v>3084452.4251000001</v>
      </c>
      <c r="H23" s="68">
        <v>2.6368144354621799</v>
      </c>
      <c r="I23" s="67">
        <v>263663.6336</v>
      </c>
      <c r="J23" s="68">
        <v>8.3285422377057401</v>
      </c>
      <c r="K23" s="67">
        <v>98049.413</v>
      </c>
      <c r="L23" s="68">
        <v>3.17882721101854</v>
      </c>
      <c r="M23" s="68">
        <v>1.6890893635436699</v>
      </c>
      <c r="N23" s="67">
        <v>40016300.497199997</v>
      </c>
      <c r="O23" s="67">
        <v>40016300.497199997</v>
      </c>
      <c r="P23" s="67">
        <v>101266</v>
      </c>
      <c r="Q23" s="67">
        <v>100476</v>
      </c>
      <c r="R23" s="68">
        <v>0.78625741470599297</v>
      </c>
      <c r="S23" s="67">
        <v>31.2620594464085</v>
      </c>
      <c r="T23" s="67">
        <v>31.9080625860902</v>
      </c>
      <c r="U23" s="69">
        <v>-2.0664126136320702</v>
      </c>
    </row>
    <row r="24" spans="1:21" ht="12" thickBot="1" x14ac:dyDescent="0.2">
      <c r="A24" s="52"/>
      <c r="B24" s="41" t="s">
        <v>22</v>
      </c>
      <c r="C24" s="42"/>
      <c r="D24" s="67">
        <v>315156.2452</v>
      </c>
      <c r="E24" s="67">
        <v>334204</v>
      </c>
      <c r="F24" s="68">
        <v>94.300560495984499</v>
      </c>
      <c r="G24" s="67">
        <v>398798.33529999998</v>
      </c>
      <c r="H24" s="68">
        <v>-20.973530402798598</v>
      </c>
      <c r="I24" s="67">
        <v>48349.828500000003</v>
      </c>
      <c r="J24" s="68">
        <v>15.3415422465504</v>
      </c>
      <c r="K24" s="67">
        <v>58624.848100000003</v>
      </c>
      <c r="L24" s="68">
        <v>14.700374327264701</v>
      </c>
      <c r="M24" s="68">
        <v>-0.17526731297407</v>
      </c>
      <c r="N24" s="67">
        <v>3688713.5962999999</v>
      </c>
      <c r="O24" s="67">
        <v>3688713.5962999999</v>
      </c>
      <c r="P24" s="67">
        <v>31884</v>
      </c>
      <c r="Q24" s="67">
        <v>33767</v>
      </c>
      <c r="R24" s="68">
        <v>-5.5764503805490602</v>
      </c>
      <c r="S24" s="67">
        <v>9.8844638439342596</v>
      </c>
      <c r="T24" s="67">
        <v>10.0550930079664</v>
      </c>
      <c r="U24" s="69">
        <v>-1.72623590643012</v>
      </c>
    </row>
    <row r="25" spans="1:21" ht="12" thickBot="1" x14ac:dyDescent="0.2">
      <c r="A25" s="52"/>
      <c r="B25" s="41" t="s">
        <v>23</v>
      </c>
      <c r="C25" s="42"/>
      <c r="D25" s="67">
        <v>374171.39860000001</v>
      </c>
      <c r="E25" s="67">
        <v>1004152</v>
      </c>
      <c r="F25" s="68">
        <v>37.262426266143002</v>
      </c>
      <c r="G25" s="67">
        <v>1280874.4776999999</v>
      </c>
      <c r="H25" s="68">
        <v>-70.787816830273599</v>
      </c>
      <c r="I25" s="67">
        <v>35433.446199999998</v>
      </c>
      <c r="J25" s="68">
        <v>9.4698435884137098</v>
      </c>
      <c r="K25" s="67">
        <v>-46268.0933</v>
      </c>
      <c r="L25" s="68">
        <v>-3.61222696724204</v>
      </c>
      <c r="M25" s="68">
        <v>-1.7658289692261899</v>
      </c>
      <c r="N25" s="67">
        <v>6743838.8063000003</v>
      </c>
      <c r="O25" s="67">
        <v>6743838.8063000003</v>
      </c>
      <c r="P25" s="67">
        <v>20339</v>
      </c>
      <c r="Q25" s="67">
        <v>22120</v>
      </c>
      <c r="R25" s="68">
        <v>-8.0515370705244198</v>
      </c>
      <c r="S25" s="67">
        <v>18.3967451005458</v>
      </c>
      <c r="T25" s="67">
        <v>18.6945411844485</v>
      </c>
      <c r="U25" s="69">
        <v>-1.61874332810036</v>
      </c>
    </row>
    <row r="26" spans="1:21" ht="12" thickBot="1" x14ac:dyDescent="0.2">
      <c r="A26" s="52"/>
      <c r="B26" s="41" t="s">
        <v>24</v>
      </c>
      <c r="C26" s="42"/>
      <c r="D26" s="67">
        <v>722847.02029999997</v>
      </c>
      <c r="E26" s="67">
        <v>872336</v>
      </c>
      <c r="F26" s="68">
        <v>82.863371487591905</v>
      </c>
      <c r="G26" s="67">
        <v>1020821.3893</v>
      </c>
      <c r="H26" s="68">
        <v>-29.189667470068201</v>
      </c>
      <c r="I26" s="67">
        <v>154989.54579999999</v>
      </c>
      <c r="J26" s="68">
        <v>21.4415417712693</v>
      </c>
      <c r="K26" s="67">
        <v>199618.3266</v>
      </c>
      <c r="L26" s="68">
        <v>19.554677115149701</v>
      </c>
      <c r="M26" s="68">
        <v>-0.22357055867635001</v>
      </c>
      <c r="N26" s="67">
        <v>8399910.0866</v>
      </c>
      <c r="O26" s="67">
        <v>8399910.0866</v>
      </c>
      <c r="P26" s="67">
        <v>55204</v>
      </c>
      <c r="Q26" s="67">
        <v>56830</v>
      </c>
      <c r="R26" s="68">
        <v>-2.8611648777054399</v>
      </c>
      <c r="S26" s="67">
        <v>13.0941058673285</v>
      </c>
      <c r="T26" s="67">
        <v>13.1736441668133</v>
      </c>
      <c r="U26" s="69">
        <v>-0.60743589742395099</v>
      </c>
    </row>
    <row r="27" spans="1:21" ht="12" thickBot="1" x14ac:dyDescent="0.2">
      <c r="A27" s="52"/>
      <c r="B27" s="41" t="s">
        <v>25</v>
      </c>
      <c r="C27" s="42"/>
      <c r="D27" s="67">
        <v>340795.13020000001</v>
      </c>
      <c r="E27" s="67">
        <v>281976</v>
      </c>
      <c r="F27" s="68">
        <v>120.85962287570599</v>
      </c>
      <c r="G27" s="67">
        <v>330170.96850000002</v>
      </c>
      <c r="H27" s="68">
        <v>3.2177758536029399</v>
      </c>
      <c r="I27" s="67">
        <v>93968.012000000002</v>
      </c>
      <c r="J27" s="68">
        <v>27.5731674759712</v>
      </c>
      <c r="K27" s="67">
        <v>94828.695200000002</v>
      </c>
      <c r="L27" s="68">
        <v>28.721088238259199</v>
      </c>
      <c r="M27" s="68">
        <v>-9.0761894190860004E-3</v>
      </c>
      <c r="N27" s="67">
        <v>3449915.7954000002</v>
      </c>
      <c r="O27" s="67">
        <v>3449915.7954000002</v>
      </c>
      <c r="P27" s="67">
        <v>44657</v>
      </c>
      <c r="Q27" s="67">
        <v>45326</v>
      </c>
      <c r="R27" s="68">
        <v>-1.4759740546264799</v>
      </c>
      <c r="S27" s="67">
        <v>7.6313932910853799</v>
      </c>
      <c r="T27" s="67">
        <v>7.5930087896571496</v>
      </c>
      <c r="U27" s="69">
        <v>0.50298156528075799</v>
      </c>
    </row>
    <row r="28" spans="1:21" ht="12" thickBot="1" x14ac:dyDescent="0.2">
      <c r="A28" s="52"/>
      <c r="B28" s="41" t="s">
        <v>26</v>
      </c>
      <c r="C28" s="42"/>
      <c r="D28" s="67">
        <v>1150764.0612000001</v>
      </c>
      <c r="E28" s="67">
        <v>2961011</v>
      </c>
      <c r="F28" s="68">
        <v>38.863890110506198</v>
      </c>
      <c r="G28" s="67">
        <v>3728367.3495999998</v>
      </c>
      <c r="H28" s="68">
        <v>-69.134906695192996</v>
      </c>
      <c r="I28" s="67">
        <v>63233.624900000003</v>
      </c>
      <c r="J28" s="68">
        <v>5.49492524419479</v>
      </c>
      <c r="K28" s="67">
        <v>-391455.93089999998</v>
      </c>
      <c r="L28" s="68">
        <v>-10.499392742026799</v>
      </c>
      <c r="M28" s="68">
        <v>-1.16153446635645</v>
      </c>
      <c r="N28" s="67">
        <v>18276108.629000001</v>
      </c>
      <c r="O28" s="67">
        <v>18276108.629000001</v>
      </c>
      <c r="P28" s="67">
        <v>47589</v>
      </c>
      <c r="Q28" s="67">
        <v>50353</v>
      </c>
      <c r="R28" s="68">
        <v>-5.4892459237781299</v>
      </c>
      <c r="S28" s="67">
        <v>24.181303687827</v>
      </c>
      <c r="T28" s="67">
        <v>24.480358034278002</v>
      </c>
      <c r="U28" s="69">
        <v>-1.23671721885499</v>
      </c>
    </row>
    <row r="29" spans="1:21" ht="12" thickBot="1" x14ac:dyDescent="0.2">
      <c r="A29" s="52"/>
      <c r="B29" s="41" t="s">
        <v>27</v>
      </c>
      <c r="C29" s="42"/>
      <c r="D29" s="67">
        <v>741693.99049999996</v>
      </c>
      <c r="E29" s="67">
        <v>818042</v>
      </c>
      <c r="F29" s="68">
        <v>90.6669817075407</v>
      </c>
      <c r="G29" s="67">
        <v>875356.35829999996</v>
      </c>
      <c r="H29" s="68">
        <v>-15.269480427329199</v>
      </c>
      <c r="I29" s="67">
        <v>123683.9467</v>
      </c>
      <c r="J29" s="68">
        <v>16.675872837613301</v>
      </c>
      <c r="K29" s="67">
        <v>130385.217</v>
      </c>
      <c r="L29" s="68">
        <v>14.895101379421799</v>
      </c>
      <c r="M29" s="68">
        <v>-5.1395936243293999E-2</v>
      </c>
      <c r="N29" s="67">
        <v>8155653.1348000001</v>
      </c>
      <c r="O29" s="67">
        <v>8155653.1348000001</v>
      </c>
      <c r="P29" s="67">
        <v>106901</v>
      </c>
      <c r="Q29" s="67">
        <v>112572</v>
      </c>
      <c r="R29" s="68">
        <v>-5.0376647834275001</v>
      </c>
      <c r="S29" s="67">
        <v>6.9381389369603701</v>
      </c>
      <c r="T29" s="67">
        <v>6.9142743515261298</v>
      </c>
      <c r="U29" s="69">
        <v>0.34396234568179102</v>
      </c>
    </row>
    <row r="30" spans="1:21" ht="12" thickBot="1" x14ac:dyDescent="0.2">
      <c r="A30" s="52"/>
      <c r="B30" s="41" t="s">
        <v>28</v>
      </c>
      <c r="C30" s="42"/>
      <c r="D30" s="67">
        <v>1181826.0020999999</v>
      </c>
      <c r="E30" s="67">
        <v>1194218</v>
      </c>
      <c r="F30" s="68">
        <v>98.962333686144405</v>
      </c>
      <c r="G30" s="67">
        <v>1385304.6917000001</v>
      </c>
      <c r="H30" s="68">
        <v>-14.6883707836359</v>
      </c>
      <c r="I30" s="67">
        <v>138499.91039999999</v>
      </c>
      <c r="J30" s="68">
        <v>11.719145640212499</v>
      </c>
      <c r="K30" s="67">
        <v>171444.52669999999</v>
      </c>
      <c r="L30" s="68">
        <v>12.37594355431</v>
      </c>
      <c r="M30" s="68">
        <v>-0.19215904371008399</v>
      </c>
      <c r="N30" s="67">
        <v>12041193.1763</v>
      </c>
      <c r="O30" s="67">
        <v>12041193.1763</v>
      </c>
      <c r="P30" s="67">
        <v>77534</v>
      </c>
      <c r="Q30" s="67">
        <v>76305</v>
      </c>
      <c r="R30" s="68">
        <v>1.61064150448857</v>
      </c>
      <c r="S30" s="67">
        <v>15.242680657517999</v>
      </c>
      <c r="T30" s="67">
        <v>15.0976776607038</v>
      </c>
      <c r="U30" s="69">
        <v>0.951295904390138</v>
      </c>
    </row>
    <row r="31" spans="1:21" ht="12" thickBot="1" x14ac:dyDescent="0.2">
      <c r="A31" s="52"/>
      <c r="B31" s="41" t="s">
        <v>29</v>
      </c>
      <c r="C31" s="42"/>
      <c r="D31" s="67">
        <v>573476.35609999998</v>
      </c>
      <c r="E31" s="67">
        <v>1141924</v>
      </c>
      <c r="F31" s="68">
        <v>50.220185940570502</v>
      </c>
      <c r="G31" s="67">
        <v>1552665.9820000001</v>
      </c>
      <c r="H31" s="68">
        <v>-63.065053092661898</v>
      </c>
      <c r="I31" s="67">
        <v>42511.705900000001</v>
      </c>
      <c r="J31" s="68">
        <v>7.4129831941296302</v>
      </c>
      <c r="K31" s="67">
        <v>-2530.6288</v>
      </c>
      <c r="L31" s="68">
        <v>-0.16298604009732201</v>
      </c>
      <c r="M31" s="68">
        <v>-17.79887066013</v>
      </c>
      <c r="N31" s="67">
        <v>43761564.2095</v>
      </c>
      <c r="O31" s="67">
        <v>43761564.2095</v>
      </c>
      <c r="P31" s="67">
        <v>23950</v>
      </c>
      <c r="Q31" s="67">
        <v>24055</v>
      </c>
      <c r="R31" s="68">
        <v>-0.43649968821450902</v>
      </c>
      <c r="S31" s="67">
        <v>23.944733031315199</v>
      </c>
      <c r="T31" s="67">
        <v>24.786003126169199</v>
      </c>
      <c r="U31" s="69">
        <v>-3.5133826455852701</v>
      </c>
    </row>
    <row r="32" spans="1:21" ht="12" thickBot="1" x14ac:dyDescent="0.2">
      <c r="A32" s="52"/>
      <c r="B32" s="41" t="s">
        <v>30</v>
      </c>
      <c r="C32" s="42"/>
      <c r="D32" s="67">
        <v>148717.6819</v>
      </c>
      <c r="E32" s="67">
        <v>201346</v>
      </c>
      <c r="F32" s="68">
        <v>73.8617513633248</v>
      </c>
      <c r="G32" s="67">
        <v>171315.8253</v>
      </c>
      <c r="H32" s="68">
        <v>-13.190925800595</v>
      </c>
      <c r="I32" s="67">
        <v>40319.783000000003</v>
      </c>
      <c r="J32" s="68">
        <v>27.111626865668601</v>
      </c>
      <c r="K32" s="67">
        <v>45451.109299999996</v>
      </c>
      <c r="L32" s="68">
        <v>26.530595886520199</v>
      </c>
      <c r="M32" s="68">
        <v>-0.112897713147784</v>
      </c>
      <c r="N32" s="67">
        <v>1450515.3154</v>
      </c>
      <c r="O32" s="67">
        <v>1450515.3154</v>
      </c>
      <c r="P32" s="67">
        <v>30151</v>
      </c>
      <c r="Q32" s="67">
        <v>29855</v>
      </c>
      <c r="R32" s="68">
        <v>0.99145871713279798</v>
      </c>
      <c r="S32" s="67">
        <v>4.9324295015090698</v>
      </c>
      <c r="T32" s="67">
        <v>4.8649228638419002</v>
      </c>
      <c r="U32" s="69">
        <v>1.36862853582629</v>
      </c>
    </row>
    <row r="33" spans="1:21" ht="12" thickBot="1" x14ac:dyDescent="0.2">
      <c r="A33" s="52"/>
      <c r="B33" s="41" t="s">
        <v>31</v>
      </c>
      <c r="C33" s="42"/>
      <c r="D33" s="67">
        <v>3.6751999999999998</v>
      </c>
      <c r="E33" s="70"/>
      <c r="F33" s="70"/>
      <c r="G33" s="67">
        <v>144.90459999999999</v>
      </c>
      <c r="H33" s="68">
        <v>-97.463710606840607</v>
      </c>
      <c r="I33" s="67">
        <v>-7.0699999999999999E-2</v>
      </c>
      <c r="J33" s="68">
        <v>-1.9237048323900701</v>
      </c>
      <c r="K33" s="67">
        <v>24.681999999999999</v>
      </c>
      <c r="L33" s="68">
        <v>17.0332756862101</v>
      </c>
      <c r="M33" s="68">
        <v>-1.0028644356211001</v>
      </c>
      <c r="N33" s="67">
        <v>7.923</v>
      </c>
      <c r="O33" s="67">
        <v>7.923</v>
      </c>
      <c r="P33" s="67">
        <v>1</v>
      </c>
      <c r="Q33" s="70"/>
      <c r="R33" s="70"/>
      <c r="S33" s="67">
        <v>3.6751999999999998</v>
      </c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203099.68340000001</v>
      </c>
      <c r="E34" s="67">
        <v>281295</v>
      </c>
      <c r="F34" s="68">
        <v>72.201668497484903</v>
      </c>
      <c r="G34" s="67">
        <v>440307.68209999998</v>
      </c>
      <c r="H34" s="68">
        <v>-53.873236453350501</v>
      </c>
      <c r="I34" s="67">
        <v>27893.9025</v>
      </c>
      <c r="J34" s="68">
        <v>13.7340945259199</v>
      </c>
      <c r="K34" s="67">
        <v>36626.766499999998</v>
      </c>
      <c r="L34" s="68">
        <v>8.3184482099682207</v>
      </c>
      <c r="M34" s="68">
        <v>-0.23842847279461599</v>
      </c>
      <c r="N34" s="67">
        <v>3695657.7374</v>
      </c>
      <c r="O34" s="67">
        <v>3695657.7374</v>
      </c>
      <c r="P34" s="67">
        <v>11345</v>
      </c>
      <c r="Q34" s="67">
        <v>12231</v>
      </c>
      <c r="R34" s="68">
        <v>-7.2438884800915799</v>
      </c>
      <c r="S34" s="67">
        <v>17.902131635081499</v>
      </c>
      <c r="T34" s="67">
        <v>18.3294507399231</v>
      </c>
      <c r="U34" s="69">
        <v>-2.3869733144193002</v>
      </c>
    </row>
    <row r="35" spans="1:21" ht="12" thickBot="1" x14ac:dyDescent="0.2">
      <c r="A35" s="52"/>
      <c r="B35" s="41" t="s">
        <v>36</v>
      </c>
      <c r="C35" s="42"/>
      <c r="D35" s="70"/>
      <c r="E35" s="67">
        <v>326620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211624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175755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247213.24900000001</v>
      </c>
      <c r="E38" s="67">
        <v>166016</v>
      </c>
      <c r="F38" s="68">
        <v>148.90929127313001</v>
      </c>
      <c r="G38" s="67">
        <v>354646.16110000003</v>
      </c>
      <c r="H38" s="68">
        <v>-30.292986047495098</v>
      </c>
      <c r="I38" s="67">
        <v>13579.7408</v>
      </c>
      <c r="J38" s="68">
        <v>5.4931282424915704</v>
      </c>
      <c r="K38" s="67">
        <v>19930.049299999999</v>
      </c>
      <c r="L38" s="68">
        <v>5.6196997137042999</v>
      </c>
      <c r="M38" s="68">
        <v>-0.31862984403154498</v>
      </c>
      <c r="N38" s="67">
        <v>3055485.4841999998</v>
      </c>
      <c r="O38" s="67">
        <v>3055485.4841999998</v>
      </c>
      <c r="P38" s="67">
        <v>391</v>
      </c>
      <c r="Q38" s="67">
        <v>382</v>
      </c>
      <c r="R38" s="68">
        <v>2.35602094240839</v>
      </c>
      <c r="S38" s="67">
        <v>632.25894884910497</v>
      </c>
      <c r="T38" s="67">
        <v>682.957464921466</v>
      </c>
      <c r="U38" s="69">
        <v>-8.0186316326004103</v>
      </c>
    </row>
    <row r="39" spans="1:21" ht="12" thickBot="1" x14ac:dyDescent="0.2">
      <c r="A39" s="52"/>
      <c r="B39" s="41" t="s">
        <v>34</v>
      </c>
      <c r="C39" s="42"/>
      <c r="D39" s="67">
        <v>556828.09369999997</v>
      </c>
      <c r="E39" s="67">
        <v>513675</v>
      </c>
      <c r="F39" s="68">
        <v>108.400855346279</v>
      </c>
      <c r="G39" s="67">
        <v>852817.62250000006</v>
      </c>
      <c r="H39" s="68">
        <v>-34.7072481842388</v>
      </c>
      <c r="I39" s="67">
        <v>40211.606099999997</v>
      </c>
      <c r="J39" s="68">
        <v>7.2215476472824403</v>
      </c>
      <c r="K39" s="67">
        <v>49217.772100000002</v>
      </c>
      <c r="L39" s="68">
        <v>5.7711954820680296</v>
      </c>
      <c r="M39" s="68">
        <v>-0.18298605596574699</v>
      </c>
      <c r="N39" s="67">
        <v>7294290.6074000001</v>
      </c>
      <c r="O39" s="67">
        <v>7294290.6074000001</v>
      </c>
      <c r="P39" s="67">
        <v>2752</v>
      </c>
      <c r="Q39" s="67">
        <v>2800</v>
      </c>
      <c r="R39" s="68">
        <v>-1.71428571428571</v>
      </c>
      <c r="S39" s="67">
        <v>202.33578986191901</v>
      </c>
      <c r="T39" s="67">
        <v>194.93002692857101</v>
      </c>
      <c r="U39" s="69">
        <v>3.6601349362864299</v>
      </c>
    </row>
    <row r="40" spans="1:21" ht="12" thickBot="1" x14ac:dyDescent="0.2">
      <c r="A40" s="52"/>
      <c r="B40" s="41" t="s">
        <v>39</v>
      </c>
      <c r="C40" s="42"/>
      <c r="D40" s="70"/>
      <c r="E40" s="67">
        <v>140556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29561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13349.999900000001</v>
      </c>
      <c r="E42" s="72">
        <v>38241</v>
      </c>
      <c r="F42" s="73">
        <v>34.910174681624397</v>
      </c>
      <c r="G42" s="72">
        <v>26584.238600000001</v>
      </c>
      <c r="H42" s="73">
        <v>-49.782274749821099</v>
      </c>
      <c r="I42" s="72">
        <v>1314.9226000000001</v>
      </c>
      <c r="J42" s="73">
        <v>9.8496075644165408</v>
      </c>
      <c r="K42" s="72">
        <v>2985.3321999999998</v>
      </c>
      <c r="L42" s="73">
        <v>11.2297073650249</v>
      </c>
      <c r="M42" s="73">
        <v>-0.55953893506390995</v>
      </c>
      <c r="N42" s="72">
        <v>206287.3824</v>
      </c>
      <c r="O42" s="72">
        <v>206287.3824</v>
      </c>
      <c r="P42" s="72">
        <v>31</v>
      </c>
      <c r="Q42" s="72">
        <v>47</v>
      </c>
      <c r="R42" s="73">
        <v>-34.042553191489397</v>
      </c>
      <c r="S42" s="72">
        <v>430.64515806451601</v>
      </c>
      <c r="T42" s="72">
        <v>965.50249361702095</v>
      </c>
      <c r="U42" s="74">
        <v>-124.19908259420799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19:C19"/>
    <mergeCell ref="B20:C20"/>
    <mergeCell ref="B21:C21"/>
    <mergeCell ref="B22:C22"/>
    <mergeCell ref="B23:C23"/>
    <mergeCell ref="B41:C41"/>
    <mergeCell ref="B42:C42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92870</v>
      </c>
      <c r="D2" s="32">
        <v>880429.84481623897</v>
      </c>
      <c r="E2" s="32">
        <v>669420.22749145306</v>
      </c>
      <c r="F2" s="32">
        <v>211009.617324786</v>
      </c>
      <c r="G2" s="32">
        <v>669420.22749145306</v>
      </c>
      <c r="H2" s="32">
        <v>0.23966658850465</v>
      </c>
    </row>
    <row r="3" spans="1:8" ht="14.25" x14ac:dyDescent="0.2">
      <c r="A3" s="32">
        <v>2</v>
      </c>
      <c r="B3" s="33">
        <v>13</v>
      </c>
      <c r="C3" s="32">
        <v>14981.656000000001</v>
      </c>
      <c r="D3" s="32">
        <v>132294.76808720999</v>
      </c>
      <c r="E3" s="32">
        <v>101176.74592197999</v>
      </c>
      <c r="F3" s="32">
        <v>31118.022165229599</v>
      </c>
      <c r="G3" s="32">
        <v>101176.74592197999</v>
      </c>
      <c r="H3" s="32">
        <v>0.23521733032342099</v>
      </c>
    </row>
    <row r="4" spans="1:8" ht="14.25" x14ac:dyDescent="0.2">
      <c r="A4" s="32">
        <v>3</v>
      </c>
      <c r="B4" s="33">
        <v>14</v>
      </c>
      <c r="C4" s="32">
        <v>127522</v>
      </c>
      <c r="D4" s="32">
        <v>168071.877194017</v>
      </c>
      <c r="E4" s="32">
        <v>125134.19234188</v>
      </c>
      <c r="F4" s="32">
        <v>42937.684852136801</v>
      </c>
      <c r="G4" s="32">
        <v>125134.19234188</v>
      </c>
      <c r="H4" s="32">
        <v>0.255472156133359</v>
      </c>
    </row>
    <row r="5" spans="1:8" ht="14.25" x14ac:dyDescent="0.2">
      <c r="A5" s="32">
        <v>4</v>
      </c>
      <c r="B5" s="33">
        <v>15</v>
      </c>
      <c r="C5" s="32">
        <v>4715</v>
      </c>
      <c r="D5" s="32">
        <v>77465.991137606805</v>
      </c>
      <c r="E5" s="32">
        <v>59398.746348717897</v>
      </c>
      <c r="F5" s="32">
        <v>18067.2447888889</v>
      </c>
      <c r="G5" s="32">
        <v>59398.746348717897</v>
      </c>
      <c r="H5" s="32">
        <v>0.23322808529997499</v>
      </c>
    </row>
    <row r="6" spans="1:8" ht="14.25" x14ac:dyDescent="0.2">
      <c r="A6" s="32">
        <v>5</v>
      </c>
      <c r="B6" s="33">
        <v>16</v>
      </c>
      <c r="C6" s="32">
        <v>4381</v>
      </c>
      <c r="D6" s="32">
        <v>257590.51367094001</v>
      </c>
      <c r="E6" s="32">
        <v>236224.289318803</v>
      </c>
      <c r="F6" s="32">
        <v>21366.2243521368</v>
      </c>
      <c r="G6" s="32">
        <v>236224.289318803</v>
      </c>
      <c r="H6" s="32">
        <v>8.2946472087210094E-2</v>
      </c>
    </row>
    <row r="7" spans="1:8" ht="14.25" x14ac:dyDescent="0.2">
      <c r="A7" s="32">
        <v>6</v>
      </c>
      <c r="B7" s="33">
        <v>17</v>
      </c>
      <c r="C7" s="32">
        <v>20655</v>
      </c>
      <c r="D7" s="32">
        <v>384042.71776666702</v>
      </c>
      <c r="E7" s="32">
        <v>317152.28977777797</v>
      </c>
      <c r="F7" s="32">
        <v>66890.4279888889</v>
      </c>
      <c r="G7" s="32">
        <v>317152.28977777797</v>
      </c>
      <c r="H7" s="32">
        <v>0.17417444699349699</v>
      </c>
    </row>
    <row r="8" spans="1:8" ht="14.25" x14ac:dyDescent="0.2">
      <c r="A8" s="32">
        <v>7</v>
      </c>
      <c r="B8" s="33">
        <v>18</v>
      </c>
      <c r="C8" s="32">
        <v>88201</v>
      </c>
      <c r="D8" s="32">
        <v>184257.52248803401</v>
      </c>
      <c r="E8" s="32">
        <v>149102.59604017099</v>
      </c>
      <c r="F8" s="32">
        <v>35154.926447863203</v>
      </c>
      <c r="G8" s="32">
        <v>149102.59604017099</v>
      </c>
      <c r="H8" s="32">
        <v>0.19079235394661401</v>
      </c>
    </row>
    <row r="9" spans="1:8" ht="14.25" x14ac:dyDescent="0.2">
      <c r="A9" s="32">
        <v>8</v>
      </c>
      <c r="B9" s="33">
        <v>19</v>
      </c>
      <c r="C9" s="32">
        <v>17797</v>
      </c>
      <c r="D9" s="32">
        <v>129945.97844017101</v>
      </c>
      <c r="E9" s="32">
        <v>130157.956195726</v>
      </c>
      <c r="F9" s="32">
        <v>-211.977755555556</v>
      </c>
      <c r="G9" s="32">
        <v>130157.956195726</v>
      </c>
      <c r="H9" s="32">
        <v>-1.6312759971494901E-3</v>
      </c>
    </row>
    <row r="10" spans="1:8" ht="14.25" x14ac:dyDescent="0.2">
      <c r="A10" s="32">
        <v>9</v>
      </c>
      <c r="B10" s="33">
        <v>21</v>
      </c>
      <c r="C10" s="32">
        <v>226413</v>
      </c>
      <c r="D10" s="32">
        <v>884919.63232734997</v>
      </c>
      <c r="E10" s="32">
        <v>845085.39403589698</v>
      </c>
      <c r="F10" s="32">
        <v>39834.238291453003</v>
      </c>
      <c r="G10" s="32">
        <v>845085.39403589698</v>
      </c>
      <c r="H10" s="36">
        <v>4.5014526558404398E-2</v>
      </c>
    </row>
    <row r="11" spans="1:8" ht="14.25" x14ac:dyDescent="0.2">
      <c r="A11" s="32">
        <v>10</v>
      </c>
      <c r="B11" s="33">
        <v>22</v>
      </c>
      <c r="C11" s="32">
        <v>30276</v>
      </c>
      <c r="D11" s="32">
        <v>491741.16395982902</v>
      </c>
      <c r="E11" s="32">
        <v>428219.98861623899</v>
      </c>
      <c r="F11" s="32">
        <v>63521.175343589697</v>
      </c>
      <c r="G11" s="32">
        <v>428219.98861623899</v>
      </c>
      <c r="H11" s="32">
        <v>0.12917603812557499</v>
      </c>
    </row>
    <row r="12" spans="1:8" ht="14.25" x14ac:dyDescent="0.2">
      <c r="A12" s="32">
        <v>11</v>
      </c>
      <c r="B12" s="33">
        <v>23</v>
      </c>
      <c r="C12" s="32">
        <v>232517.71100000001</v>
      </c>
      <c r="D12" s="32">
        <v>2149294.9358222201</v>
      </c>
      <c r="E12" s="32">
        <v>1811919.61369829</v>
      </c>
      <c r="F12" s="32">
        <v>337375.32212393201</v>
      </c>
      <c r="G12" s="32">
        <v>1811919.61369829</v>
      </c>
      <c r="H12" s="32">
        <v>0.15697023079564801</v>
      </c>
    </row>
    <row r="13" spans="1:8" ht="14.25" x14ac:dyDescent="0.2">
      <c r="A13" s="32">
        <v>12</v>
      </c>
      <c r="B13" s="33">
        <v>24</v>
      </c>
      <c r="C13" s="32">
        <v>48297.563999999998</v>
      </c>
      <c r="D13" s="32">
        <v>658036.44989059796</v>
      </c>
      <c r="E13" s="32">
        <v>596755.17652136798</v>
      </c>
      <c r="F13" s="32">
        <v>61281.273369230803</v>
      </c>
      <c r="G13" s="32">
        <v>596755.17652136798</v>
      </c>
      <c r="H13" s="32">
        <v>9.3127475505983104E-2</v>
      </c>
    </row>
    <row r="14" spans="1:8" ht="14.25" x14ac:dyDescent="0.2">
      <c r="A14" s="32">
        <v>13</v>
      </c>
      <c r="B14" s="33">
        <v>25</v>
      </c>
      <c r="C14" s="32">
        <v>98357</v>
      </c>
      <c r="D14" s="32">
        <v>1114289.81764017</v>
      </c>
      <c r="E14" s="32">
        <v>1015792.40541453</v>
      </c>
      <c r="F14" s="32">
        <v>98497.412225641005</v>
      </c>
      <c r="G14" s="32">
        <v>1015792.40541453</v>
      </c>
      <c r="H14" s="32">
        <v>8.8394788022237894E-2</v>
      </c>
    </row>
    <row r="15" spans="1:8" ht="14.25" x14ac:dyDescent="0.2">
      <c r="A15" s="32">
        <v>14</v>
      </c>
      <c r="B15" s="33">
        <v>26</v>
      </c>
      <c r="C15" s="32">
        <v>85266</v>
      </c>
      <c r="D15" s="32">
        <v>486208.23443988402</v>
      </c>
      <c r="E15" s="32">
        <v>423784.54351303203</v>
      </c>
      <c r="F15" s="32">
        <v>62423.690926851203</v>
      </c>
      <c r="G15" s="32">
        <v>423784.54351303203</v>
      </c>
      <c r="H15" s="32">
        <v>0.128388798266167</v>
      </c>
    </row>
    <row r="16" spans="1:8" ht="14.25" x14ac:dyDescent="0.2">
      <c r="A16" s="32">
        <v>15</v>
      </c>
      <c r="B16" s="33">
        <v>27</v>
      </c>
      <c r="C16" s="32">
        <v>168668.79199999999</v>
      </c>
      <c r="D16" s="32">
        <v>1289176.0992000001</v>
      </c>
      <c r="E16" s="32">
        <v>1116611.9657000001</v>
      </c>
      <c r="F16" s="32">
        <v>172564.1335</v>
      </c>
      <c r="G16" s="32">
        <v>1116611.9657000001</v>
      </c>
      <c r="H16" s="32">
        <v>0.13385613773563201</v>
      </c>
    </row>
    <row r="17" spans="1:8" ht="14.25" x14ac:dyDescent="0.2">
      <c r="A17" s="32">
        <v>16</v>
      </c>
      <c r="B17" s="33">
        <v>29</v>
      </c>
      <c r="C17" s="32">
        <v>247937</v>
      </c>
      <c r="D17" s="32">
        <v>3165785.6553299101</v>
      </c>
      <c r="E17" s="32">
        <v>2902120.11713504</v>
      </c>
      <c r="F17" s="32">
        <v>263665.53819487197</v>
      </c>
      <c r="G17" s="32">
        <v>2902120.11713504</v>
      </c>
      <c r="H17" s="32">
        <v>8.3285972867734995E-2</v>
      </c>
    </row>
    <row r="18" spans="1:8" ht="14.25" x14ac:dyDescent="0.2">
      <c r="A18" s="32">
        <v>17</v>
      </c>
      <c r="B18" s="33">
        <v>31</v>
      </c>
      <c r="C18" s="32">
        <v>33517.607000000004</v>
      </c>
      <c r="D18" s="32">
        <v>315156.24579104502</v>
      </c>
      <c r="E18" s="32">
        <v>266806.42533037398</v>
      </c>
      <c r="F18" s="32">
        <v>48349.820460670802</v>
      </c>
      <c r="G18" s="32">
        <v>266806.42533037398</v>
      </c>
      <c r="H18" s="32">
        <v>0.153415396668761</v>
      </c>
    </row>
    <row r="19" spans="1:8" ht="14.25" x14ac:dyDescent="0.2">
      <c r="A19" s="32">
        <v>18</v>
      </c>
      <c r="B19" s="33">
        <v>32</v>
      </c>
      <c r="C19" s="32">
        <v>21276.846000000001</v>
      </c>
      <c r="D19" s="32">
        <v>374171.39470985602</v>
      </c>
      <c r="E19" s="32">
        <v>338737.95295666601</v>
      </c>
      <c r="F19" s="32">
        <v>35433.441753190004</v>
      </c>
      <c r="G19" s="32">
        <v>338737.95295666601</v>
      </c>
      <c r="H19" s="32">
        <v>9.4698424984267504E-2</v>
      </c>
    </row>
    <row r="20" spans="1:8" ht="14.25" x14ac:dyDescent="0.2">
      <c r="A20" s="32">
        <v>19</v>
      </c>
      <c r="B20" s="33">
        <v>33</v>
      </c>
      <c r="C20" s="32">
        <v>40901.667000000001</v>
      </c>
      <c r="D20" s="32">
        <v>722846.96281878103</v>
      </c>
      <c r="E20" s="32">
        <v>567857.46827825403</v>
      </c>
      <c r="F20" s="32">
        <v>154989.494540527</v>
      </c>
      <c r="G20" s="32">
        <v>567857.46827825403</v>
      </c>
      <c r="H20" s="32">
        <v>0.21441536384982099</v>
      </c>
    </row>
    <row r="21" spans="1:8" ht="14.25" x14ac:dyDescent="0.2">
      <c r="A21" s="32">
        <v>20</v>
      </c>
      <c r="B21" s="33">
        <v>34</v>
      </c>
      <c r="C21" s="32">
        <v>54736.760999999999</v>
      </c>
      <c r="D21" s="32">
        <v>340795.003988677</v>
      </c>
      <c r="E21" s="32">
        <v>246827.134377398</v>
      </c>
      <c r="F21" s="32">
        <v>93967.8696112787</v>
      </c>
      <c r="G21" s="32">
        <v>246827.134377398</v>
      </c>
      <c r="H21" s="32">
        <v>0.275731359061827</v>
      </c>
    </row>
    <row r="22" spans="1:8" ht="14.25" x14ac:dyDescent="0.2">
      <c r="A22" s="32">
        <v>21</v>
      </c>
      <c r="B22" s="33">
        <v>35</v>
      </c>
      <c r="C22" s="32">
        <v>49937.601999999999</v>
      </c>
      <c r="D22" s="32">
        <v>1150764.05490265</v>
      </c>
      <c r="E22" s="32">
        <v>1087530.4500831901</v>
      </c>
      <c r="F22" s="32">
        <v>63233.604819469001</v>
      </c>
      <c r="G22" s="32">
        <v>1087530.4500831901</v>
      </c>
      <c r="H22" s="32">
        <v>5.4949235292909897E-2</v>
      </c>
    </row>
    <row r="23" spans="1:8" ht="14.25" x14ac:dyDescent="0.2">
      <c r="A23" s="32">
        <v>22</v>
      </c>
      <c r="B23" s="33">
        <v>36</v>
      </c>
      <c r="C23" s="32">
        <v>160182.75700000001</v>
      </c>
      <c r="D23" s="32">
        <v>741693.98874159297</v>
      </c>
      <c r="E23" s="32">
        <v>618010.03061017499</v>
      </c>
      <c r="F23" s="32">
        <v>123683.958131418</v>
      </c>
      <c r="G23" s="32">
        <v>618010.03061017499</v>
      </c>
      <c r="H23" s="32">
        <v>0.166758744184065</v>
      </c>
    </row>
    <row r="24" spans="1:8" ht="14.25" x14ac:dyDescent="0.2">
      <c r="A24" s="32">
        <v>23</v>
      </c>
      <c r="B24" s="33">
        <v>37</v>
      </c>
      <c r="C24" s="32">
        <v>117302.79</v>
      </c>
      <c r="D24" s="32">
        <v>1181826.00449381</v>
      </c>
      <c r="E24" s="32">
        <v>1043326.08266686</v>
      </c>
      <c r="F24" s="32">
        <v>138499.92182694099</v>
      </c>
      <c r="G24" s="32">
        <v>1043326.08266686</v>
      </c>
      <c r="H24" s="32">
        <v>0.117191465833639</v>
      </c>
    </row>
    <row r="25" spans="1:8" ht="14.25" x14ac:dyDescent="0.2">
      <c r="A25" s="32">
        <v>24</v>
      </c>
      <c r="B25" s="33">
        <v>38</v>
      </c>
      <c r="C25" s="32">
        <v>100845.022</v>
      </c>
      <c r="D25" s="32">
        <v>573476.34537699097</v>
      </c>
      <c r="E25" s="32">
        <v>530964.64047433599</v>
      </c>
      <c r="F25" s="32">
        <v>42511.704902654899</v>
      </c>
      <c r="G25" s="32">
        <v>530964.64047433599</v>
      </c>
      <c r="H25" s="32">
        <v>7.4129831588273395E-2</v>
      </c>
    </row>
    <row r="26" spans="1:8" ht="14.25" x14ac:dyDescent="0.2">
      <c r="A26" s="32">
        <v>25</v>
      </c>
      <c r="B26" s="33">
        <v>39</v>
      </c>
      <c r="C26" s="32">
        <v>106954.35799999999</v>
      </c>
      <c r="D26" s="32">
        <v>148717.593469874</v>
      </c>
      <c r="E26" s="32">
        <v>108397.899915142</v>
      </c>
      <c r="F26" s="32">
        <v>40319.693554731202</v>
      </c>
      <c r="G26" s="32">
        <v>108397.899915142</v>
      </c>
      <c r="H26" s="32">
        <v>0.27111582842347998</v>
      </c>
    </row>
    <row r="27" spans="1:8" ht="14.25" x14ac:dyDescent="0.2">
      <c r="A27" s="32">
        <v>26</v>
      </c>
      <c r="B27" s="33">
        <v>40</v>
      </c>
      <c r="C27" s="32">
        <v>0.55200000000000005</v>
      </c>
      <c r="D27" s="32">
        <v>3.6751999999999998</v>
      </c>
      <c r="E27" s="32">
        <v>3.7458999999999998</v>
      </c>
      <c r="F27" s="32">
        <v>-7.0699999999999999E-2</v>
      </c>
      <c r="G27" s="32">
        <v>3.7458999999999998</v>
      </c>
      <c r="H27" s="32">
        <v>-1.9237048323900701E-2</v>
      </c>
    </row>
    <row r="28" spans="1:8" ht="14.25" x14ac:dyDescent="0.2">
      <c r="A28" s="32">
        <v>27</v>
      </c>
      <c r="B28" s="33">
        <v>42</v>
      </c>
      <c r="C28" s="32">
        <v>11610.968999999999</v>
      </c>
      <c r="D28" s="32">
        <v>203099.6827</v>
      </c>
      <c r="E28" s="32">
        <v>175205.7746</v>
      </c>
      <c r="F28" s="32">
        <v>27893.908100000001</v>
      </c>
      <c r="G28" s="32">
        <v>175205.7746</v>
      </c>
      <c r="H28" s="32">
        <v>0.13734097330522299</v>
      </c>
    </row>
    <row r="29" spans="1:8" ht="14.25" x14ac:dyDescent="0.2">
      <c r="A29" s="32">
        <v>28</v>
      </c>
      <c r="B29" s="33">
        <v>75</v>
      </c>
      <c r="C29" s="32">
        <v>436</v>
      </c>
      <c r="D29" s="32">
        <v>247213.24786324799</v>
      </c>
      <c r="E29" s="32">
        <v>233633.506410256</v>
      </c>
      <c r="F29" s="32">
        <v>13579.7414529915</v>
      </c>
      <c r="G29" s="32">
        <v>233633.506410256</v>
      </c>
      <c r="H29" s="32">
        <v>5.4931285318913899E-2</v>
      </c>
    </row>
    <row r="30" spans="1:8" ht="14.25" x14ac:dyDescent="0.2">
      <c r="A30" s="32">
        <v>29</v>
      </c>
      <c r="B30" s="33">
        <v>76</v>
      </c>
      <c r="C30" s="32">
        <v>2864</v>
      </c>
      <c r="D30" s="32">
        <v>556828.08189572603</v>
      </c>
      <c r="E30" s="32">
        <v>516616.48962564103</v>
      </c>
      <c r="F30" s="32">
        <v>40211.592270085501</v>
      </c>
      <c r="G30" s="32">
        <v>516616.48962564103</v>
      </c>
      <c r="H30" s="32">
        <v>7.2215453166774093E-2</v>
      </c>
    </row>
    <row r="31" spans="1:8" ht="14.25" x14ac:dyDescent="0.2">
      <c r="A31" s="32">
        <v>30</v>
      </c>
      <c r="B31" s="33">
        <v>99</v>
      </c>
      <c r="C31" s="32">
        <v>31</v>
      </c>
      <c r="D31" s="32">
        <v>13350</v>
      </c>
      <c r="E31" s="32">
        <v>12035.0769230769</v>
      </c>
      <c r="F31" s="32">
        <v>1314.9230769230801</v>
      </c>
      <c r="G31" s="32">
        <v>12035.0769230769</v>
      </c>
      <c r="H31" s="32">
        <v>9.8496110630942102E-2</v>
      </c>
    </row>
    <row r="32" spans="1:8" ht="14.25" x14ac:dyDescent="0.2">
      <c r="A32" s="32"/>
      <c r="B32" s="33"/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2015-01-12T00:54:38Z</dcterms:modified>
</cp:coreProperties>
</file>