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4" i="2" l="1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<sst xmlns="http://schemas.openxmlformats.org/spreadsheetml/2006/main" count="112" uniqueCount="70">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</sst>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6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6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10 2" xfId="61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8" sqref="J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15536815.880899999</v>
      </c>
      <c r="F3" s="25">
        <f>RA!I7</f>
        <v>1662251.0911000001</v>
      </c>
      <c r="G3" s="16">
        <f>E3-F3</f>
        <v>13874564.789799999</v>
      </c>
      <c r="H3" s="27">
        <f>RA!J7</f>
        <v>10.698788631095701</v>
      </c>
      <c r="I3" s="20">
        <f>SUM(I4:I38)</f>
        <v>15536821.860743111</v>
      </c>
      <c r="J3" s="21">
        <f>SUM(J4:J38)</f>
        <v>13874564.780682737</v>
      </c>
      <c r="K3" s="22">
        <f>E3-I3</f>
        <v>-5.9798431117087603</v>
      </c>
      <c r="L3" s="22">
        <f>G3-J3</f>
        <v>9.1172624379396439E-3</v>
      </c>
    </row>
    <row r="4" spans="1:13" x14ac:dyDescent="0.15">
      <c r="A4" s="40">
        <f>RA!A8</f>
        <v>42019</v>
      </c>
      <c r="B4" s="12">
        <v>12</v>
      </c>
      <c r="C4" s="37" t="s">
        <v>6</v>
      </c>
      <c r="D4" s="37"/>
      <c r="E4" s="15">
        <f>VLOOKUP(C4,RA!B8:D38,3,0)</f>
        <v>682504.94090000005</v>
      </c>
      <c r="F4" s="25">
        <f>VLOOKUP(C4,RA!B8:I41,8,0)</f>
        <v>158582.55050000001</v>
      </c>
      <c r="G4" s="16">
        <f t="shared" ref="G4:G38" si="0">E4-F4</f>
        <v>523922.39040000003</v>
      </c>
      <c r="H4" s="27">
        <f>RA!J8</f>
        <v>23.2353703243352</v>
      </c>
      <c r="I4" s="20">
        <f>VLOOKUP(B4,RMS!B:D,3,FALSE)</f>
        <v>682505.86211965804</v>
      </c>
      <c r="J4" s="21">
        <f>VLOOKUP(B4,RMS!B:E,4,FALSE)</f>
        <v>523922.40420170903</v>
      </c>
      <c r="K4" s="22">
        <f t="shared" ref="K4:K38" si="1">E4-I4</f>
        <v>-0.92121965799015015</v>
      </c>
      <c r="L4" s="22">
        <f t="shared" ref="L4:L38" si="2">G4-J4</f>
        <v>-1.3801708992104977E-2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VLOOKUP(C5,RA!B8:D39,3,0)</f>
        <v>70526.410600000003</v>
      </c>
      <c r="F5" s="25">
        <f>VLOOKUP(C5,RA!B9:I42,8,0)</f>
        <v>16226.042799999999</v>
      </c>
      <c r="G5" s="16">
        <f t="shared" si="0"/>
        <v>54300.367800000007</v>
      </c>
      <c r="H5" s="27">
        <f>RA!J9</f>
        <v>23.007044682917702</v>
      </c>
      <c r="I5" s="20">
        <f>VLOOKUP(B5,RMS!B:D,3,FALSE)</f>
        <v>70526.434753384805</v>
      </c>
      <c r="J5" s="21">
        <f>VLOOKUP(B5,RMS!B:E,4,FALSE)</f>
        <v>54300.363709848003</v>
      </c>
      <c r="K5" s="22">
        <f t="shared" si="1"/>
        <v>-2.4153384802048095E-2</v>
      </c>
      <c r="L5" s="22">
        <f t="shared" si="2"/>
        <v>4.0901520042098127E-3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VLOOKUP(C6,RA!B10:D40,3,0)</f>
        <v>109804.5224</v>
      </c>
      <c r="F6" s="25">
        <f>VLOOKUP(C6,RA!B10:I43,8,0)</f>
        <v>25999.093799999999</v>
      </c>
      <c r="G6" s="16">
        <f t="shared" si="0"/>
        <v>83805.428599999999</v>
      </c>
      <c r="H6" s="27">
        <f>RA!J10</f>
        <v>23.6776165787503</v>
      </c>
      <c r="I6" s="20">
        <f>VLOOKUP(B6,RMS!B:D,3,FALSE)</f>
        <v>109806.358164103</v>
      </c>
      <c r="J6" s="21">
        <f>VLOOKUP(B6,RMS!B:E,4,FALSE)</f>
        <v>83805.428444444406</v>
      </c>
      <c r="K6" s="22">
        <f t="shared" si="1"/>
        <v>-1.8357641030015657</v>
      </c>
      <c r="L6" s="22">
        <f t="shared" si="2"/>
        <v>1.5555559366475791E-4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VLOOKUP(C7,RA!B10:D41,3,0)</f>
        <v>59082.621299999999</v>
      </c>
      <c r="F7" s="25">
        <f>VLOOKUP(C7,RA!B11:I44,8,0)</f>
        <v>13340.552</v>
      </c>
      <c r="G7" s="16">
        <f t="shared" si="0"/>
        <v>45742.069300000003</v>
      </c>
      <c r="H7" s="27">
        <f>RA!J11</f>
        <v>22.579485653254199</v>
      </c>
      <c r="I7" s="20">
        <f>VLOOKUP(B7,RMS!B:D,3,FALSE)</f>
        <v>59082.670382905999</v>
      </c>
      <c r="J7" s="21">
        <f>VLOOKUP(B7,RMS!B:E,4,FALSE)</f>
        <v>45742.069529059801</v>
      </c>
      <c r="K7" s="22">
        <f t="shared" si="1"/>
        <v>-4.9082905999966897E-2</v>
      </c>
      <c r="L7" s="22">
        <f t="shared" si="2"/>
        <v>-2.2905979858478531E-4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VLOOKUP(C8,RA!B12:D41,3,0)</f>
        <v>241011.80859999999</v>
      </c>
      <c r="F8" s="25">
        <f>VLOOKUP(C8,RA!B12:I45,8,0)</f>
        <v>3987.9157</v>
      </c>
      <c r="G8" s="16">
        <f t="shared" si="0"/>
        <v>237023.89289999998</v>
      </c>
      <c r="H8" s="27">
        <f>RA!J12</f>
        <v>1.6546557295948201</v>
      </c>
      <c r="I8" s="20">
        <f>VLOOKUP(B8,RMS!B:D,3,FALSE)</f>
        <v>241011.92648632501</v>
      </c>
      <c r="J8" s="21">
        <f>VLOOKUP(B8,RMS!B:E,4,FALSE)</f>
        <v>237023.89276837601</v>
      </c>
      <c r="K8" s="22">
        <f t="shared" si="1"/>
        <v>-0.11788632502430119</v>
      </c>
      <c r="L8" s="22">
        <f t="shared" si="2"/>
        <v>1.3162396498955786E-4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VLOOKUP(C9,RA!B12:D42,3,0)</f>
        <v>285925.3346</v>
      </c>
      <c r="F9" s="25">
        <f>VLOOKUP(C9,RA!B13:I46,8,0)</f>
        <v>49617.755499999999</v>
      </c>
      <c r="G9" s="16">
        <f t="shared" si="0"/>
        <v>236307.5791</v>
      </c>
      <c r="H9" s="27">
        <f>RA!J13</f>
        <v>17.353395972908</v>
      </c>
      <c r="I9" s="20">
        <f>VLOOKUP(B9,RMS!B:D,3,FALSE)</f>
        <v>285925.54091794899</v>
      </c>
      <c r="J9" s="21">
        <f>VLOOKUP(B9,RMS!B:E,4,FALSE)</f>
        <v>236307.57882734999</v>
      </c>
      <c r="K9" s="22">
        <f t="shared" si="1"/>
        <v>-0.20631794899236411</v>
      </c>
      <c r="L9" s="22">
        <f t="shared" si="2"/>
        <v>2.7265000971965492E-4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VLOOKUP(C10,RA!B14:D43,3,0)</f>
        <v>164493.97889999999</v>
      </c>
      <c r="F10" s="25">
        <f>VLOOKUP(C10,RA!B14:I47,8,0)</f>
        <v>27186.6116</v>
      </c>
      <c r="G10" s="16">
        <f t="shared" si="0"/>
        <v>137307.36729999998</v>
      </c>
      <c r="H10" s="27">
        <f>RA!J14</f>
        <v>16.527420506088799</v>
      </c>
      <c r="I10" s="20">
        <f>VLOOKUP(B10,RMS!B:D,3,FALSE)</f>
        <v>164493.96052136799</v>
      </c>
      <c r="J10" s="21">
        <f>VLOOKUP(B10,RMS!B:E,4,FALSE)</f>
        <v>137307.36595384599</v>
      </c>
      <c r="K10" s="22">
        <f t="shared" si="1"/>
        <v>1.8378631997620687E-2</v>
      </c>
      <c r="L10" s="22">
        <f t="shared" si="2"/>
        <v>1.3461539929267019E-3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VLOOKUP(C11,RA!B14:D44,3,0)</f>
        <v>122511.34390000001</v>
      </c>
      <c r="F11" s="25">
        <f>VLOOKUP(C11,RA!B15:I48,8,0)</f>
        <v>-4540.5618000000004</v>
      </c>
      <c r="G11" s="16">
        <f t="shared" si="0"/>
        <v>127051.9057</v>
      </c>
      <c r="H11" s="27">
        <f>RA!J15</f>
        <v>-3.7062378514974399</v>
      </c>
      <c r="I11" s="20">
        <f>VLOOKUP(B11,RMS!B:D,3,FALSE)</f>
        <v>122511.537913675</v>
      </c>
      <c r="J11" s="21">
        <f>VLOOKUP(B11,RMS!B:E,4,FALSE)</f>
        <v>127051.90647264999</v>
      </c>
      <c r="K11" s="22">
        <f t="shared" si="1"/>
        <v>-0.19401367499085609</v>
      </c>
      <c r="L11" s="22">
        <f t="shared" si="2"/>
        <v>-7.7264998981263489E-4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VLOOKUP(C12,RA!B16:D45,3,0)</f>
        <v>542781.13439999998</v>
      </c>
      <c r="F12" s="25">
        <f>VLOOKUP(C12,RA!B16:I49,8,0)</f>
        <v>22842.384099999999</v>
      </c>
      <c r="G12" s="16">
        <f t="shared" si="0"/>
        <v>519938.75029999996</v>
      </c>
      <c r="H12" s="27">
        <f>RA!J16</f>
        <v>4.2083968384882002</v>
      </c>
      <c r="I12" s="20">
        <f>VLOOKUP(B12,RMS!B:D,3,FALSE)</f>
        <v>542780.87963162398</v>
      </c>
      <c r="J12" s="21">
        <f>VLOOKUP(B12,RMS!B:E,4,FALSE)</f>
        <v>519938.75028119702</v>
      </c>
      <c r="K12" s="22">
        <f t="shared" si="1"/>
        <v>0.25476837600581348</v>
      </c>
      <c r="L12" s="22">
        <f t="shared" si="2"/>
        <v>1.8802937120199203E-5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VLOOKUP(C13,RA!B16:D46,3,0)</f>
        <v>533502.42830000003</v>
      </c>
      <c r="F13" s="25">
        <f>VLOOKUP(C13,RA!B17:I50,8,0)</f>
        <v>63237.410799999998</v>
      </c>
      <c r="G13" s="16">
        <f t="shared" si="0"/>
        <v>470265.01750000002</v>
      </c>
      <c r="H13" s="27">
        <f>RA!J17</f>
        <v>11.8532564137534</v>
      </c>
      <c r="I13" s="20">
        <f>VLOOKUP(B13,RMS!B:D,3,FALSE)</f>
        <v>533502.50568376097</v>
      </c>
      <c r="J13" s="21">
        <f>VLOOKUP(B13,RMS!B:E,4,FALSE)</f>
        <v>470265.01787265</v>
      </c>
      <c r="K13" s="22">
        <f t="shared" si="1"/>
        <v>-7.738376094494015E-2</v>
      </c>
      <c r="L13" s="22">
        <f t="shared" si="2"/>
        <v>-3.7264998536556959E-4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VLOOKUP(C14,RA!B18:D47,3,0)</f>
        <v>1559500.6702000001</v>
      </c>
      <c r="F14" s="25">
        <f>VLOOKUP(C14,RA!B18:I51,8,0)</f>
        <v>243570.4785</v>
      </c>
      <c r="G14" s="16">
        <f t="shared" si="0"/>
        <v>1315930.1917000001</v>
      </c>
      <c r="H14" s="27">
        <f>RA!J18</f>
        <v>15.618491428334099</v>
      </c>
      <c r="I14" s="20">
        <f>VLOOKUP(B14,RMS!B:D,3,FALSE)</f>
        <v>1559500.7553880301</v>
      </c>
      <c r="J14" s="21">
        <f>VLOOKUP(B14,RMS!B:E,4,FALSE)</f>
        <v>1315930.1787598301</v>
      </c>
      <c r="K14" s="22">
        <f t="shared" si="1"/>
        <v>-8.518803003244102E-2</v>
      </c>
      <c r="L14" s="22">
        <f t="shared" si="2"/>
        <v>1.294017001055181E-2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VLOOKUP(C15,RA!B18:D48,3,0)</f>
        <v>526836.71629999997</v>
      </c>
      <c r="F15" s="25">
        <f>VLOOKUP(C15,RA!B19:I52,8,0)</f>
        <v>44806.841999999997</v>
      </c>
      <c r="G15" s="16">
        <f t="shared" si="0"/>
        <v>482029.87429999997</v>
      </c>
      <c r="H15" s="27">
        <f>RA!J19</f>
        <v>8.5048821795642198</v>
      </c>
      <c r="I15" s="20">
        <f>VLOOKUP(B15,RMS!B:D,3,FALSE)</f>
        <v>526836.64836923103</v>
      </c>
      <c r="J15" s="21">
        <f>VLOOKUP(B15,RMS!B:E,4,FALSE)</f>
        <v>482029.89065982902</v>
      </c>
      <c r="K15" s="22">
        <f t="shared" si="1"/>
        <v>6.7930768942460418E-2</v>
      </c>
      <c r="L15" s="22">
        <f t="shared" si="2"/>
        <v>-1.6359829052817076E-2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VLOOKUP(C16,RA!B20:D49,3,0)</f>
        <v>1195368.0205000001</v>
      </c>
      <c r="F16" s="25">
        <f>VLOOKUP(C16,RA!B20:I53,8,0)</f>
        <v>67934.680200000003</v>
      </c>
      <c r="G16" s="16">
        <f t="shared" si="0"/>
        <v>1127433.3403</v>
      </c>
      <c r="H16" s="27">
        <f>RA!J20</f>
        <v>5.6831602514834101</v>
      </c>
      <c r="I16" s="20">
        <f>VLOOKUP(B16,RMS!B:D,3,FALSE)</f>
        <v>1195368.2128999999</v>
      </c>
      <c r="J16" s="21">
        <f>VLOOKUP(B16,RMS!B:E,4,FALSE)</f>
        <v>1127433.3403</v>
      </c>
      <c r="K16" s="22">
        <f t="shared" si="1"/>
        <v>-0.19239999982528389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VLOOKUP(C17,RA!B20:D50,3,0)</f>
        <v>339426.21100000001</v>
      </c>
      <c r="F17" s="25">
        <f>VLOOKUP(C17,RA!B21:I54,8,0)</f>
        <v>37698.4666</v>
      </c>
      <c r="G17" s="16">
        <f t="shared" si="0"/>
        <v>301727.74440000003</v>
      </c>
      <c r="H17" s="27">
        <f>RA!J21</f>
        <v>11.1065278338213</v>
      </c>
      <c r="I17" s="20">
        <f>VLOOKUP(B17,RMS!B:D,3,FALSE)</f>
        <v>339426.02566883701</v>
      </c>
      <c r="J17" s="21">
        <f>VLOOKUP(B17,RMS!B:E,4,FALSE)</f>
        <v>301727.74485696998</v>
      </c>
      <c r="K17" s="22">
        <f t="shared" si="1"/>
        <v>0.18533116299659014</v>
      </c>
      <c r="L17" s="22">
        <f t="shared" si="2"/>
        <v>-4.5696995221078396E-4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VLOOKUP(C18,RA!B22:D51,3,0)</f>
        <v>1021508.649</v>
      </c>
      <c r="F18" s="25">
        <f>VLOOKUP(C18,RA!B22:I55,8,0)</f>
        <v>120000.0211</v>
      </c>
      <c r="G18" s="16">
        <f t="shared" si="0"/>
        <v>901508.62789999996</v>
      </c>
      <c r="H18" s="27">
        <f>RA!J22</f>
        <v>11.7473328510212</v>
      </c>
      <c r="I18" s="20">
        <f>VLOOKUP(B18,RMS!B:D,3,FALSE)</f>
        <v>1021509.9558</v>
      </c>
      <c r="J18" s="21">
        <f>VLOOKUP(B18,RMS!B:E,4,FALSE)</f>
        <v>901508.62780000002</v>
      </c>
      <c r="K18" s="22">
        <f t="shared" si="1"/>
        <v>-1.3068000000203028</v>
      </c>
      <c r="L18" s="22">
        <f t="shared" si="2"/>
        <v>9.9999946542084217E-5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VLOOKUP(C19,RA!B22:D52,3,0)</f>
        <v>2458953.0729999999</v>
      </c>
      <c r="F19" s="25">
        <f>VLOOKUP(C19,RA!B23:I56,8,0)</f>
        <v>170545.37150000001</v>
      </c>
      <c r="G19" s="16">
        <f t="shared" si="0"/>
        <v>2288407.7015</v>
      </c>
      <c r="H19" s="27">
        <f>RA!J23</f>
        <v>6.9356903705335604</v>
      </c>
      <c r="I19" s="20">
        <f>VLOOKUP(B19,RMS!B:D,3,FALSE)</f>
        <v>2458954.8096777801</v>
      </c>
      <c r="J19" s="21">
        <f>VLOOKUP(B19,RMS!B:E,4,FALSE)</f>
        <v>2288407.72702308</v>
      </c>
      <c r="K19" s="22">
        <f t="shared" si="1"/>
        <v>-1.7366777802817523</v>
      </c>
      <c r="L19" s="22">
        <f t="shared" si="2"/>
        <v>-2.552308002486825E-2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VLOOKUP(C20,RA!B24:D53,3,0)</f>
        <v>257771.64230000001</v>
      </c>
      <c r="F20" s="25">
        <f>VLOOKUP(C20,RA!B24:I57,8,0)</f>
        <v>37582.902800000003</v>
      </c>
      <c r="G20" s="16">
        <f t="shared" si="0"/>
        <v>220188.7395</v>
      </c>
      <c r="H20" s="27">
        <f>RA!J24</f>
        <v>14.579921384936601</v>
      </c>
      <c r="I20" s="20">
        <f>VLOOKUP(B20,RMS!B:D,3,FALSE)</f>
        <v>257771.670778617</v>
      </c>
      <c r="J20" s="21">
        <f>VLOOKUP(B20,RMS!B:E,4,FALSE)</f>
        <v>220188.73783548499</v>
      </c>
      <c r="K20" s="22">
        <f t="shared" si="1"/>
        <v>-2.8478616994107142E-2</v>
      </c>
      <c r="L20" s="22">
        <f t="shared" si="2"/>
        <v>1.664515002630651E-3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VLOOKUP(C21,RA!B24:D54,3,0)</f>
        <v>326197.9903</v>
      </c>
      <c r="F21" s="25">
        <f>VLOOKUP(C21,RA!B25:I58,8,0)</f>
        <v>24415.5681</v>
      </c>
      <c r="G21" s="16">
        <f t="shared" si="0"/>
        <v>301782.42220000003</v>
      </c>
      <c r="H21" s="27">
        <f>RA!J25</f>
        <v>7.4848922513426004</v>
      </c>
      <c r="I21" s="20">
        <f>VLOOKUP(B21,RMS!B:D,3,FALSE)</f>
        <v>326197.97361483198</v>
      </c>
      <c r="J21" s="21">
        <f>VLOOKUP(B21,RMS!B:E,4,FALSE)</f>
        <v>301782.42630056298</v>
      </c>
      <c r="K21" s="22">
        <f t="shared" si="1"/>
        <v>1.6685168026015162E-2</v>
      </c>
      <c r="L21" s="22">
        <f t="shared" si="2"/>
        <v>-4.1005629464052618E-3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VLOOKUP(C22,RA!B26:D55,3,0)</f>
        <v>640898.72679999995</v>
      </c>
      <c r="F22" s="25">
        <f>VLOOKUP(C22,RA!B26:I59,8,0)</f>
        <v>131749.1502</v>
      </c>
      <c r="G22" s="16">
        <f t="shared" si="0"/>
        <v>509149.57659999991</v>
      </c>
      <c r="H22" s="27">
        <f>RA!J26</f>
        <v>20.556937420959201</v>
      </c>
      <c r="I22" s="20">
        <f>VLOOKUP(B22,RMS!B:D,3,FALSE)</f>
        <v>640898.65918470605</v>
      </c>
      <c r="J22" s="21">
        <f>VLOOKUP(B22,RMS!B:E,4,FALSE)</f>
        <v>509149.57044617302</v>
      </c>
      <c r="K22" s="22">
        <f t="shared" si="1"/>
        <v>6.7615293897688389E-2</v>
      </c>
      <c r="L22" s="22">
        <f t="shared" si="2"/>
        <v>6.1538268928416073E-3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VLOOKUP(C23,RA!B26:D56,3,0)</f>
        <v>268377.31199999998</v>
      </c>
      <c r="F23" s="25">
        <f>VLOOKUP(C23,RA!B27:I60,8,0)</f>
        <v>69333.663499999995</v>
      </c>
      <c r="G23" s="16">
        <f t="shared" si="0"/>
        <v>199043.64849999998</v>
      </c>
      <c r="H23" s="27">
        <f>RA!J27</f>
        <v>25.8343982147045</v>
      </c>
      <c r="I23" s="20">
        <f>VLOOKUP(B23,RMS!B:D,3,FALSE)</f>
        <v>268377.20519044698</v>
      </c>
      <c r="J23" s="21">
        <f>VLOOKUP(B23,RMS!B:E,4,FALSE)</f>
        <v>199043.66323102699</v>
      </c>
      <c r="K23" s="22">
        <f t="shared" si="1"/>
        <v>0.10680955299176276</v>
      </c>
      <c r="L23" s="22">
        <f t="shared" si="2"/>
        <v>-1.4731027011293918E-2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VLOOKUP(C24,RA!B28:D57,3,0)</f>
        <v>897364.44380000001</v>
      </c>
      <c r="F24" s="25">
        <f>VLOOKUP(C24,RA!B28:I61,8,0)</f>
        <v>42365.499100000001</v>
      </c>
      <c r="G24" s="16">
        <f t="shared" si="0"/>
        <v>854998.94469999999</v>
      </c>
      <c r="H24" s="27">
        <f>RA!J28</f>
        <v>4.7211029356810803</v>
      </c>
      <c r="I24" s="20">
        <f>VLOOKUP(B24,RMS!B:D,3,FALSE)</f>
        <v>897364.44191415899</v>
      </c>
      <c r="J24" s="21">
        <f>VLOOKUP(B24,RMS!B:E,4,FALSE)</f>
        <v>854998.94320708001</v>
      </c>
      <c r="K24" s="22">
        <f t="shared" si="1"/>
        <v>1.8858410185202956E-3</v>
      </c>
      <c r="L24" s="22">
        <f t="shared" si="2"/>
        <v>1.4929199824109674E-3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VLOOKUP(C25,RA!B28:D58,3,0)</f>
        <v>673239.94550000003</v>
      </c>
      <c r="F25" s="25">
        <f>VLOOKUP(C25,RA!B29:I62,8,0)</f>
        <v>90526.965599999996</v>
      </c>
      <c r="G25" s="16">
        <f t="shared" si="0"/>
        <v>582712.97990000003</v>
      </c>
      <c r="H25" s="27">
        <f>RA!J29</f>
        <v>13.4464638061201</v>
      </c>
      <c r="I25" s="20">
        <f>VLOOKUP(B25,RMS!B:D,3,FALSE)</f>
        <v>673239.94632654905</v>
      </c>
      <c r="J25" s="21">
        <f>VLOOKUP(B25,RMS!B:E,4,FALSE)</f>
        <v>582712.98250713304</v>
      </c>
      <c r="K25" s="22">
        <f t="shared" si="1"/>
        <v>-8.2654901780188084E-4</v>
      </c>
      <c r="L25" s="22">
        <f t="shared" si="2"/>
        <v>-2.6071330066770315E-3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VLOOKUP(C26,RA!B30:D59,3,0)</f>
        <v>908818.07869999995</v>
      </c>
      <c r="F26" s="25">
        <f>VLOOKUP(C26,RA!B30:I63,8,0)</f>
        <v>85088.556299999997</v>
      </c>
      <c r="G26" s="16">
        <f t="shared" si="0"/>
        <v>823729.5223999999</v>
      </c>
      <c r="H26" s="27">
        <f>RA!J30</f>
        <v>9.3625510203002502</v>
      </c>
      <c r="I26" s="20">
        <f>VLOOKUP(B26,RMS!B:D,3,FALSE)</f>
        <v>908818.09057610598</v>
      </c>
      <c r="J26" s="21">
        <f>VLOOKUP(B26,RMS!B:E,4,FALSE)</f>
        <v>823729.51677992498</v>
      </c>
      <c r="K26" s="22">
        <f t="shared" si="1"/>
        <v>-1.1876106029376388E-2</v>
      </c>
      <c r="L26" s="22">
        <f t="shared" si="2"/>
        <v>5.6200749240815639E-3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VLOOKUP(C27,RA!B30:D60,3,0)</f>
        <v>602666.09900000005</v>
      </c>
      <c r="F27" s="25">
        <f>VLOOKUP(C27,RA!B31:I64,8,0)</f>
        <v>23237.2539</v>
      </c>
      <c r="G27" s="16">
        <f t="shared" si="0"/>
        <v>579428.84510000004</v>
      </c>
      <c r="H27" s="27">
        <f>RA!J31</f>
        <v>3.8557426638991998</v>
      </c>
      <c r="I27" s="20">
        <f>VLOOKUP(B27,RMS!B:D,3,FALSE)</f>
        <v>602666.106524779</v>
      </c>
      <c r="J27" s="21">
        <f>VLOOKUP(B27,RMS!B:E,4,FALSE)</f>
        <v>579428.79385663697</v>
      </c>
      <c r="K27" s="22">
        <f t="shared" si="1"/>
        <v>-7.5247789500281215E-3</v>
      </c>
      <c r="L27" s="22">
        <f t="shared" si="2"/>
        <v>5.1243363064713776E-2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VLOOKUP(C28,RA!B32:D61,3,0)</f>
        <v>118030.90459999999</v>
      </c>
      <c r="F28" s="25">
        <f>VLOOKUP(C28,RA!B32:I65,8,0)</f>
        <v>33498.255400000002</v>
      </c>
      <c r="G28" s="16">
        <f t="shared" si="0"/>
        <v>84532.649199999985</v>
      </c>
      <c r="H28" s="27">
        <f>RA!J32</f>
        <v>28.3809189750123</v>
      </c>
      <c r="I28" s="20">
        <f>VLOOKUP(B28,RMS!B:D,3,FALSE)</f>
        <v>118030.82100129301</v>
      </c>
      <c r="J28" s="21">
        <f>VLOOKUP(B28,RMS!B:E,4,FALSE)</f>
        <v>84532.663457874703</v>
      </c>
      <c r="K28" s="22">
        <f t="shared" si="1"/>
        <v>8.3598706987686455E-2</v>
      </c>
      <c r="L28" s="22">
        <f t="shared" si="2"/>
        <v>-1.425787471816875E-2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VLOOKUP(C29,RA!B32:D62,3,0)</f>
        <v>0</v>
      </c>
      <c r="F29" s="25">
        <f>VLOOKUP(C29,RA!B33:I66,8,0)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VLOOKUP(C30,RA!B34:D64,3,0)</f>
        <v>245990.25109999999</v>
      </c>
      <c r="F30" s="25">
        <f>VLOOKUP(C30,RA!B34:I68,8,0)</f>
        <v>20905.120800000001</v>
      </c>
      <c r="G30" s="16">
        <f t="shared" si="0"/>
        <v>225085.13029999999</v>
      </c>
      <c r="H30" s="27">
        <f>RA!J34</f>
        <v>8.4983533723463101</v>
      </c>
      <c r="I30" s="20">
        <f>VLOOKUP(B30,RMS!B:D,3,FALSE)</f>
        <v>245990.2507</v>
      </c>
      <c r="J30" s="21">
        <f>VLOOKUP(B30,RMS!B:E,4,FALSE)</f>
        <v>225085.11859999999</v>
      </c>
      <c r="K30" s="22">
        <f t="shared" si="1"/>
        <v>3.9999998989515007E-4</v>
      </c>
      <c r="L30" s="22">
        <f t="shared" si="2"/>
        <v>1.1700000002747402E-2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VLOOKUP(C31,RA!B35:D65,3,0)</f>
        <v>0</v>
      </c>
      <c r="F31" s="25">
        <f>VLOOKUP(C31,RA!B35:I69,8,0)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VLOOKUP(C32,RA!B36:D66,3,0)</f>
        <v>0</v>
      </c>
      <c r="F32" s="25">
        <f>VLOOKUP(C32,RA!B36:I70,8,0)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VLOOKUP(C33,RA!B37:D67,3,0)</f>
        <v>0</v>
      </c>
      <c r="F33" s="25">
        <f>VLOOKUP(C33,RA!B37:I71,8,0)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VLOOKUP(C34,RA!B8:D68,3,0)</f>
        <v>193136.3254</v>
      </c>
      <c r="F34" s="25">
        <f>VLOOKUP(C34,RA!B8:I72,8,0)</f>
        <v>8417.2518999999993</v>
      </c>
      <c r="G34" s="16">
        <f t="shared" si="0"/>
        <v>184719.0735</v>
      </c>
      <c r="H34" s="27">
        <f>RA!J38</f>
        <v>4.3581920089694304</v>
      </c>
      <c r="I34" s="20">
        <f>VLOOKUP(B34,RMS!B:D,3,FALSE)</f>
        <v>193136.32480085501</v>
      </c>
      <c r="J34" s="21">
        <f>VLOOKUP(B34,RMS!B:E,4,FALSE)</f>
        <v>184719.07290598299</v>
      </c>
      <c r="K34" s="22">
        <f t="shared" si="1"/>
        <v>5.991449870634824E-4</v>
      </c>
      <c r="L34" s="22">
        <f t="shared" si="2"/>
        <v>5.9401700855232775E-4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VLOOKUP(C35,RA!B8:D69,3,0)</f>
        <v>475989.07510000002</v>
      </c>
      <c r="F35" s="25">
        <f>VLOOKUP(C35,RA!B8:I73,8,0)</f>
        <v>32093.0491</v>
      </c>
      <c r="G35" s="16">
        <f t="shared" si="0"/>
        <v>443896.02600000001</v>
      </c>
      <c r="H35" s="27">
        <f>RA!J39</f>
        <v>6.7423919536929704</v>
      </c>
      <c r="I35" s="20">
        <f>VLOOKUP(B35,RMS!B:D,3,FALSE)</f>
        <v>475989.063529915</v>
      </c>
      <c r="J35" s="21">
        <f>VLOOKUP(B35,RMS!B:E,4,FALSE)</f>
        <v>443896.02118803398</v>
      </c>
      <c r="K35" s="22">
        <f t="shared" si="1"/>
        <v>1.1570085014682263E-2</v>
      </c>
      <c r="L35" s="22">
        <f t="shared" si="2"/>
        <v>4.8119660350494087E-3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VLOOKUP(C36,RA!B9:D70,3,0)</f>
        <v>0</v>
      </c>
      <c r="F36" s="25">
        <f>VLOOKUP(C36,RA!B9:I74,8,0)</f>
        <v>0</v>
      </c>
      <c r="G36" s="16">
        <f t="shared" si="0"/>
        <v>0</v>
      </c>
      <c r="H36" s="27">
        <f>RA!J40</f>
        <v>0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VLOOKUP(C37,RA!B10:D71,3,0)</f>
        <v>0</v>
      </c>
      <c r="F37" s="25">
        <f>VLOOKUP(C37,RA!B10:I75,8,0)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VLOOKUP(C38,RA!B8:D72,3,0)</f>
        <v>14597.222400000001</v>
      </c>
      <c r="F38" s="25">
        <f>VLOOKUP(C38,RA!B8:I76,8,0)</f>
        <v>2002.2394999999999</v>
      </c>
      <c r="G38" s="16">
        <f t="shared" si="0"/>
        <v>12594.982900000001</v>
      </c>
      <c r="H38" s="27" t="e">
        <f>RA!#REF!</f>
        <v>#REF!</v>
      </c>
      <c r="I38" s="20">
        <f>VLOOKUP(B38,RMS!B:D,3,FALSE)</f>
        <v>14597.222222222201</v>
      </c>
      <c r="J38" s="21">
        <f>VLOOKUP(B38,RMS!B:E,4,FALSE)</f>
        <v>12594.982905982901</v>
      </c>
      <c r="K38" s="22">
        <f t="shared" si="1"/>
        <v>1.7777779976313468E-4</v>
      </c>
      <c r="L38" s="22">
        <f t="shared" si="2"/>
        <v>-5.9828998928423971E-6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5" customWidth="1"/>
    <col min="2" max="3" width="9" style="35"/>
    <col min="4" max="5" width="11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5" t="s">
        <v>46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5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6" t="s">
        <v>47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4"/>
      <c r="W4" s="45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6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8" t="s">
        <v>5</v>
      </c>
      <c r="B7" s="49"/>
      <c r="C7" s="50"/>
      <c r="D7" s="64">
        <v>15536815.880899999</v>
      </c>
      <c r="E7" s="64">
        <v>19217028</v>
      </c>
      <c r="F7" s="65">
        <v>80.849212900662906</v>
      </c>
      <c r="G7" s="64">
        <v>19836320.696899999</v>
      </c>
      <c r="H7" s="65">
        <v>-21.674910794681399</v>
      </c>
      <c r="I7" s="64">
        <v>1662251.0911000001</v>
      </c>
      <c r="J7" s="65">
        <v>10.698788631095701</v>
      </c>
      <c r="K7" s="64">
        <v>2139678.7686000001</v>
      </c>
      <c r="L7" s="65">
        <v>10.786671587409799</v>
      </c>
      <c r="M7" s="65">
        <v>-0.22313053926893101</v>
      </c>
      <c r="N7" s="64">
        <v>352459220.98040003</v>
      </c>
      <c r="O7" s="64">
        <v>352459220.98040003</v>
      </c>
      <c r="P7" s="64">
        <v>856959</v>
      </c>
      <c r="Q7" s="64">
        <v>808178</v>
      </c>
      <c r="R7" s="65">
        <v>6.0359227793877199</v>
      </c>
      <c r="S7" s="64">
        <v>18.1301741167314</v>
      </c>
      <c r="T7" s="64">
        <v>17.6657215349836</v>
      </c>
      <c r="U7" s="66">
        <v>2.56176569931081</v>
      </c>
      <c r="V7" s="54"/>
      <c r="W7" s="54"/>
    </row>
    <row r="8" spans="1:23" ht="14.25" thickBot="1" x14ac:dyDescent="0.2">
      <c r="A8" s="51">
        <v>42019</v>
      </c>
      <c r="B8" s="41" t="s">
        <v>6</v>
      </c>
      <c r="C8" s="42"/>
      <c r="D8" s="67">
        <v>682504.94090000005</v>
      </c>
      <c r="E8" s="67">
        <v>824164</v>
      </c>
      <c r="F8" s="68">
        <v>82.811787568979</v>
      </c>
      <c r="G8" s="67">
        <v>903215.28040000005</v>
      </c>
      <c r="H8" s="68">
        <v>-24.436072361647302</v>
      </c>
      <c r="I8" s="67">
        <v>158582.55050000001</v>
      </c>
      <c r="J8" s="68">
        <v>23.2353703243352</v>
      </c>
      <c r="K8" s="67">
        <v>101957.0868</v>
      </c>
      <c r="L8" s="68">
        <v>11.288237589918401</v>
      </c>
      <c r="M8" s="68">
        <v>0.55538526528398202</v>
      </c>
      <c r="N8" s="67">
        <v>13172780.5529</v>
      </c>
      <c r="O8" s="67">
        <v>13172780.5529</v>
      </c>
      <c r="P8" s="67">
        <v>25436</v>
      </c>
      <c r="Q8" s="67">
        <v>23931</v>
      </c>
      <c r="R8" s="68">
        <v>6.2889139609711302</v>
      </c>
      <c r="S8" s="67">
        <v>26.832243312627799</v>
      </c>
      <c r="T8" s="67">
        <v>27.0963675191175</v>
      </c>
      <c r="U8" s="69">
        <v>-0.98435379931646705</v>
      </c>
      <c r="V8" s="54"/>
      <c r="W8" s="54"/>
    </row>
    <row r="9" spans="1:23" ht="12" customHeight="1" thickBot="1" x14ac:dyDescent="0.2">
      <c r="A9" s="52"/>
      <c r="B9" s="41" t="s">
        <v>7</v>
      </c>
      <c r="C9" s="42"/>
      <c r="D9" s="67">
        <v>70526.410600000003</v>
      </c>
      <c r="E9" s="67">
        <v>163023</v>
      </c>
      <c r="F9" s="68">
        <v>43.261632162332901</v>
      </c>
      <c r="G9" s="67">
        <v>117861.10159999999</v>
      </c>
      <c r="H9" s="68">
        <v>-40.161419125918002</v>
      </c>
      <c r="I9" s="67">
        <v>16226.042799999999</v>
      </c>
      <c r="J9" s="68">
        <v>23.007044682917702</v>
      </c>
      <c r="K9" s="67">
        <v>25218.967000000001</v>
      </c>
      <c r="L9" s="68">
        <v>21.3971926765022</v>
      </c>
      <c r="M9" s="68">
        <v>-0.35659367808364201</v>
      </c>
      <c r="N9" s="67">
        <v>1839433.5836</v>
      </c>
      <c r="O9" s="67">
        <v>1839433.5836</v>
      </c>
      <c r="P9" s="67">
        <v>4080</v>
      </c>
      <c r="Q9" s="67">
        <v>4169</v>
      </c>
      <c r="R9" s="68">
        <v>-2.1348045094747001</v>
      </c>
      <c r="S9" s="67">
        <v>17.2858849509804</v>
      </c>
      <c r="T9" s="67">
        <v>16.8823706884145</v>
      </c>
      <c r="U9" s="69">
        <v>2.3343569838061198</v>
      </c>
      <c r="V9" s="54"/>
      <c r="W9" s="54"/>
    </row>
    <row r="10" spans="1:23" ht="14.25" thickBot="1" x14ac:dyDescent="0.2">
      <c r="A10" s="52"/>
      <c r="B10" s="41" t="s">
        <v>8</v>
      </c>
      <c r="C10" s="42"/>
      <c r="D10" s="67">
        <v>109804.5224</v>
      </c>
      <c r="E10" s="67">
        <v>238258</v>
      </c>
      <c r="F10" s="68">
        <v>46.0863947485499</v>
      </c>
      <c r="G10" s="67">
        <v>183193.0986</v>
      </c>
      <c r="H10" s="68">
        <v>-40.0607756301143</v>
      </c>
      <c r="I10" s="67">
        <v>25999.093799999999</v>
      </c>
      <c r="J10" s="68">
        <v>23.6776165787503</v>
      </c>
      <c r="K10" s="67">
        <v>46139.060599999997</v>
      </c>
      <c r="L10" s="68">
        <v>25.186025539501401</v>
      </c>
      <c r="M10" s="68">
        <v>-0.43650578356161801</v>
      </c>
      <c r="N10" s="67">
        <v>2679992.9641999998</v>
      </c>
      <c r="O10" s="67">
        <v>2679992.9641999998</v>
      </c>
      <c r="P10" s="67">
        <v>77463</v>
      </c>
      <c r="Q10" s="67">
        <v>73338</v>
      </c>
      <c r="R10" s="68">
        <v>5.62464206823201</v>
      </c>
      <c r="S10" s="67">
        <v>1.41750929346914</v>
      </c>
      <c r="T10" s="67">
        <v>1.25591179334042</v>
      </c>
      <c r="U10" s="69">
        <v>11.400101634129699</v>
      </c>
      <c r="V10" s="54"/>
      <c r="W10" s="54"/>
    </row>
    <row r="11" spans="1:23" ht="14.25" thickBot="1" x14ac:dyDescent="0.2">
      <c r="A11" s="52"/>
      <c r="B11" s="41" t="s">
        <v>9</v>
      </c>
      <c r="C11" s="42"/>
      <c r="D11" s="67">
        <v>59082.621299999999</v>
      </c>
      <c r="E11" s="67">
        <v>65344</v>
      </c>
      <c r="F11" s="68">
        <v>90.417821529138095</v>
      </c>
      <c r="G11" s="67">
        <v>83126.630699999994</v>
      </c>
      <c r="H11" s="68">
        <v>-28.9245566643663</v>
      </c>
      <c r="I11" s="67">
        <v>13340.552</v>
      </c>
      <c r="J11" s="68">
        <v>22.579485653254199</v>
      </c>
      <c r="K11" s="67">
        <v>11344.228499999999</v>
      </c>
      <c r="L11" s="68">
        <v>13.646924462679999</v>
      </c>
      <c r="M11" s="68">
        <v>0.175977017740783</v>
      </c>
      <c r="N11" s="67">
        <v>1137912.0481</v>
      </c>
      <c r="O11" s="67">
        <v>1137912.0481</v>
      </c>
      <c r="P11" s="67">
        <v>2820</v>
      </c>
      <c r="Q11" s="67">
        <v>2760</v>
      </c>
      <c r="R11" s="68">
        <v>2.1739130434782701</v>
      </c>
      <c r="S11" s="67">
        <v>20.9512841489362</v>
      </c>
      <c r="T11" s="67">
        <v>20.7557131521739</v>
      </c>
      <c r="U11" s="69">
        <v>0.93345589402543006</v>
      </c>
      <c r="V11" s="54"/>
      <c r="W11" s="54"/>
    </row>
    <row r="12" spans="1:23" ht="14.25" thickBot="1" x14ac:dyDescent="0.2">
      <c r="A12" s="52"/>
      <c r="B12" s="41" t="s">
        <v>10</v>
      </c>
      <c r="C12" s="42"/>
      <c r="D12" s="67">
        <v>241011.80859999999</v>
      </c>
      <c r="E12" s="67">
        <v>287595</v>
      </c>
      <c r="F12" s="68">
        <v>83.802503033780198</v>
      </c>
      <c r="G12" s="67">
        <v>309256.84860000003</v>
      </c>
      <c r="H12" s="68">
        <v>-22.067430457544901</v>
      </c>
      <c r="I12" s="67">
        <v>3987.9157</v>
      </c>
      <c r="J12" s="68">
        <v>1.6546557295948201</v>
      </c>
      <c r="K12" s="67">
        <v>-6308.5519999999997</v>
      </c>
      <c r="L12" s="68">
        <v>-2.03990696683314</v>
      </c>
      <c r="M12" s="68">
        <v>-1.63214438115117</v>
      </c>
      <c r="N12" s="67">
        <v>7257373.3229999999</v>
      </c>
      <c r="O12" s="67">
        <v>7257373.3229999999</v>
      </c>
      <c r="P12" s="67">
        <v>2951</v>
      </c>
      <c r="Q12" s="67">
        <v>1776</v>
      </c>
      <c r="R12" s="68">
        <v>66.159909909909899</v>
      </c>
      <c r="S12" s="67">
        <v>81.671233005760797</v>
      </c>
      <c r="T12" s="67">
        <v>110.145452083333</v>
      </c>
      <c r="U12" s="69">
        <v>-34.864441284441199</v>
      </c>
      <c r="V12" s="54"/>
      <c r="W12" s="54"/>
    </row>
    <row r="13" spans="1:23" ht="14.25" thickBot="1" x14ac:dyDescent="0.2">
      <c r="A13" s="52"/>
      <c r="B13" s="41" t="s">
        <v>11</v>
      </c>
      <c r="C13" s="42"/>
      <c r="D13" s="67">
        <v>285925.3346</v>
      </c>
      <c r="E13" s="67">
        <v>403500</v>
      </c>
      <c r="F13" s="68">
        <v>70.861297298636899</v>
      </c>
      <c r="G13" s="67">
        <v>407709.3174</v>
      </c>
      <c r="H13" s="68">
        <v>-29.870296704678601</v>
      </c>
      <c r="I13" s="67">
        <v>49617.755499999999</v>
      </c>
      <c r="J13" s="68">
        <v>17.353395972908</v>
      </c>
      <c r="K13" s="67">
        <v>72651.169200000004</v>
      </c>
      <c r="L13" s="68">
        <v>17.819354647890599</v>
      </c>
      <c r="M13" s="68">
        <v>-0.31704119773477801</v>
      </c>
      <c r="N13" s="67">
        <v>5849428.6447000001</v>
      </c>
      <c r="O13" s="67">
        <v>5849428.6447000001</v>
      </c>
      <c r="P13" s="67">
        <v>9576</v>
      </c>
      <c r="Q13" s="67">
        <v>8716</v>
      </c>
      <c r="R13" s="68">
        <v>9.8669114272602201</v>
      </c>
      <c r="S13" s="67">
        <v>29.8585353592314</v>
      </c>
      <c r="T13" s="67">
        <v>32.600941681964201</v>
      </c>
      <c r="U13" s="69">
        <v>-9.1846645849790995</v>
      </c>
      <c r="V13" s="54"/>
      <c r="W13" s="54"/>
    </row>
    <row r="14" spans="1:23" ht="14.25" thickBot="1" x14ac:dyDescent="0.2">
      <c r="A14" s="52"/>
      <c r="B14" s="41" t="s">
        <v>12</v>
      </c>
      <c r="C14" s="42"/>
      <c r="D14" s="67">
        <v>164493.97889999999</v>
      </c>
      <c r="E14" s="67">
        <v>211696</v>
      </c>
      <c r="F14" s="68">
        <v>77.702922539868496</v>
      </c>
      <c r="G14" s="67">
        <v>204905.32689999999</v>
      </c>
      <c r="H14" s="68">
        <v>-19.721960678807498</v>
      </c>
      <c r="I14" s="67">
        <v>27186.6116</v>
      </c>
      <c r="J14" s="68">
        <v>16.527420506088799</v>
      </c>
      <c r="K14" s="67">
        <v>33934.169000000002</v>
      </c>
      <c r="L14" s="68">
        <v>16.560901326182201</v>
      </c>
      <c r="M14" s="68">
        <v>-0.198842570743371</v>
      </c>
      <c r="N14" s="67">
        <v>3086769.8848000001</v>
      </c>
      <c r="O14" s="67">
        <v>3086769.8848000001</v>
      </c>
      <c r="P14" s="67">
        <v>2097</v>
      </c>
      <c r="Q14" s="67">
        <v>1891</v>
      </c>
      <c r="R14" s="68">
        <v>10.8937070333157</v>
      </c>
      <c r="S14" s="67">
        <v>78.442526895565095</v>
      </c>
      <c r="T14" s="67">
        <v>74.096506187202607</v>
      </c>
      <c r="U14" s="69">
        <v>5.5403884606479199</v>
      </c>
      <c r="V14" s="54"/>
      <c r="W14" s="54"/>
    </row>
    <row r="15" spans="1:23" ht="14.25" thickBot="1" x14ac:dyDescent="0.2">
      <c r="A15" s="52"/>
      <c r="B15" s="41" t="s">
        <v>13</v>
      </c>
      <c r="C15" s="42"/>
      <c r="D15" s="67">
        <v>122511.34390000001</v>
      </c>
      <c r="E15" s="67">
        <v>121088</v>
      </c>
      <c r="F15" s="68">
        <v>101.175462390988</v>
      </c>
      <c r="G15" s="67">
        <v>105389.2938</v>
      </c>
      <c r="H15" s="68">
        <v>16.246479583109199</v>
      </c>
      <c r="I15" s="67">
        <v>-4540.5618000000004</v>
      </c>
      <c r="J15" s="68">
        <v>-3.7062378514974399</v>
      </c>
      <c r="K15" s="67">
        <v>21635.954900000001</v>
      </c>
      <c r="L15" s="68">
        <v>20.5295567698358</v>
      </c>
      <c r="M15" s="68">
        <v>-1.2098618628568101</v>
      </c>
      <c r="N15" s="67">
        <v>2533597.5532999998</v>
      </c>
      <c r="O15" s="67">
        <v>2533597.5532999998</v>
      </c>
      <c r="P15" s="67">
        <v>4486</v>
      </c>
      <c r="Q15" s="67">
        <v>2886</v>
      </c>
      <c r="R15" s="68">
        <v>55.440055440055403</v>
      </c>
      <c r="S15" s="67">
        <v>27.3097066205974</v>
      </c>
      <c r="T15" s="67">
        <v>28.610676819126802</v>
      </c>
      <c r="U15" s="69">
        <v>-4.7637648276609097</v>
      </c>
      <c r="V15" s="54"/>
      <c r="W15" s="54"/>
    </row>
    <row r="16" spans="1:23" ht="14.25" thickBot="1" x14ac:dyDescent="0.2">
      <c r="A16" s="52"/>
      <c r="B16" s="41" t="s">
        <v>14</v>
      </c>
      <c r="C16" s="42"/>
      <c r="D16" s="67">
        <v>542781.13439999998</v>
      </c>
      <c r="E16" s="67">
        <v>847125</v>
      </c>
      <c r="F16" s="68">
        <v>64.073322638335497</v>
      </c>
      <c r="G16" s="67">
        <v>628697.57739999995</v>
      </c>
      <c r="H16" s="68">
        <v>-13.6657824188396</v>
      </c>
      <c r="I16" s="67">
        <v>22842.384099999999</v>
      </c>
      <c r="J16" s="68">
        <v>4.2083968384882002</v>
      </c>
      <c r="K16" s="67">
        <v>44448.184300000001</v>
      </c>
      <c r="L16" s="68">
        <v>7.0698831835517799</v>
      </c>
      <c r="M16" s="68">
        <v>-0.48608960163981302</v>
      </c>
      <c r="N16" s="67">
        <v>13844261.642999999</v>
      </c>
      <c r="O16" s="67">
        <v>13844261.642999999</v>
      </c>
      <c r="P16" s="67">
        <v>30709</v>
      </c>
      <c r="Q16" s="67">
        <v>30070</v>
      </c>
      <c r="R16" s="68">
        <v>2.1250415696707701</v>
      </c>
      <c r="S16" s="67">
        <v>17.674985652414598</v>
      </c>
      <c r="T16" s="67">
        <v>19.454217316262099</v>
      </c>
      <c r="U16" s="69">
        <v>-10.066382507102</v>
      </c>
      <c r="V16" s="54"/>
      <c r="W16" s="54"/>
    </row>
    <row r="17" spans="1:21" ht="12" thickBot="1" x14ac:dyDescent="0.2">
      <c r="A17" s="52"/>
      <c r="B17" s="41" t="s">
        <v>15</v>
      </c>
      <c r="C17" s="42"/>
      <c r="D17" s="67">
        <v>533502.42830000003</v>
      </c>
      <c r="E17" s="67">
        <v>944282</v>
      </c>
      <c r="F17" s="68">
        <v>56.498210100372503</v>
      </c>
      <c r="G17" s="67">
        <v>866455.82929999998</v>
      </c>
      <c r="H17" s="68">
        <v>-38.4270484127263</v>
      </c>
      <c r="I17" s="67">
        <v>63237.410799999998</v>
      </c>
      <c r="J17" s="68">
        <v>11.8532564137534</v>
      </c>
      <c r="K17" s="67">
        <v>-9187.1157999999996</v>
      </c>
      <c r="L17" s="68">
        <v>-1.0603097687532601</v>
      </c>
      <c r="M17" s="68">
        <v>-7.8832713309219402</v>
      </c>
      <c r="N17" s="67">
        <v>16333877.1569</v>
      </c>
      <c r="O17" s="67">
        <v>16333877.1569</v>
      </c>
      <c r="P17" s="67">
        <v>10285</v>
      </c>
      <c r="Q17" s="67">
        <v>9686</v>
      </c>
      <c r="R17" s="68">
        <v>6.1841833574230796</v>
      </c>
      <c r="S17" s="67">
        <v>51.871893855128803</v>
      </c>
      <c r="T17" s="67">
        <v>49.982983388395603</v>
      </c>
      <c r="U17" s="69">
        <v>3.6414912322435402</v>
      </c>
    </row>
    <row r="18" spans="1:21" ht="12" thickBot="1" x14ac:dyDescent="0.2">
      <c r="A18" s="52"/>
      <c r="B18" s="41" t="s">
        <v>16</v>
      </c>
      <c r="C18" s="42"/>
      <c r="D18" s="67">
        <v>1559500.6702000001</v>
      </c>
      <c r="E18" s="67">
        <v>3039936</v>
      </c>
      <c r="F18" s="68">
        <v>51.300444160666501</v>
      </c>
      <c r="G18" s="67">
        <v>3098138.4264000002</v>
      </c>
      <c r="H18" s="68">
        <v>-49.663299195700503</v>
      </c>
      <c r="I18" s="67">
        <v>243570.4785</v>
      </c>
      <c r="J18" s="68">
        <v>15.618491428334099</v>
      </c>
      <c r="K18" s="67">
        <v>414714.28539999999</v>
      </c>
      <c r="L18" s="68">
        <v>13.3859185201706</v>
      </c>
      <c r="M18" s="68">
        <v>-0.41267883196965</v>
      </c>
      <c r="N18" s="67">
        <v>33891600.660899997</v>
      </c>
      <c r="O18" s="67">
        <v>33891600.660899997</v>
      </c>
      <c r="P18" s="67">
        <v>71965</v>
      </c>
      <c r="Q18" s="67">
        <v>68677</v>
      </c>
      <c r="R18" s="68">
        <v>4.7876290461144304</v>
      </c>
      <c r="S18" s="67">
        <v>21.670265687486999</v>
      </c>
      <c r="T18" s="67">
        <v>21.389198160956401</v>
      </c>
      <c r="U18" s="69">
        <v>1.2970192917058201</v>
      </c>
    </row>
    <row r="19" spans="1:21" ht="12" thickBot="1" x14ac:dyDescent="0.2">
      <c r="A19" s="52"/>
      <c r="B19" s="41" t="s">
        <v>17</v>
      </c>
      <c r="C19" s="42"/>
      <c r="D19" s="67">
        <v>526836.71629999997</v>
      </c>
      <c r="E19" s="67">
        <v>813835</v>
      </c>
      <c r="F19" s="68">
        <v>64.735077294537604</v>
      </c>
      <c r="G19" s="67">
        <v>876608.25939999998</v>
      </c>
      <c r="H19" s="68">
        <v>-39.900552994949301</v>
      </c>
      <c r="I19" s="67">
        <v>44806.841999999997</v>
      </c>
      <c r="J19" s="68">
        <v>8.5048821795642198</v>
      </c>
      <c r="K19" s="67">
        <v>51750.3217</v>
      </c>
      <c r="L19" s="68">
        <v>5.9034718353464797</v>
      </c>
      <c r="M19" s="68">
        <v>-0.134172686698487</v>
      </c>
      <c r="N19" s="67">
        <v>14344159.452199999</v>
      </c>
      <c r="O19" s="67">
        <v>14344159.452199999</v>
      </c>
      <c r="P19" s="67">
        <v>13291</v>
      </c>
      <c r="Q19" s="67">
        <v>12869</v>
      </c>
      <c r="R19" s="68">
        <v>3.2791980728883501</v>
      </c>
      <c r="S19" s="67">
        <v>39.638606297494498</v>
      </c>
      <c r="T19" s="67">
        <v>49.151137058046501</v>
      </c>
      <c r="U19" s="69">
        <v>-23.998146375679202</v>
      </c>
    </row>
    <row r="20" spans="1:21" ht="12" thickBot="1" x14ac:dyDescent="0.2">
      <c r="A20" s="52"/>
      <c r="B20" s="41" t="s">
        <v>18</v>
      </c>
      <c r="C20" s="42"/>
      <c r="D20" s="67">
        <v>1195368.0205000001</v>
      </c>
      <c r="E20" s="67">
        <v>953516</v>
      </c>
      <c r="F20" s="68">
        <v>125.36423305954</v>
      </c>
      <c r="G20" s="67">
        <v>1166037.8935</v>
      </c>
      <c r="H20" s="68">
        <v>2.5153665385575299</v>
      </c>
      <c r="I20" s="67">
        <v>67934.680200000003</v>
      </c>
      <c r="J20" s="68">
        <v>5.6831602514834101</v>
      </c>
      <c r="K20" s="67">
        <v>82880.927500000005</v>
      </c>
      <c r="L20" s="68">
        <v>7.1079102970850396</v>
      </c>
      <c r="M20" s="68">
        <v>-0.18033397731945</v>
      </c>
      <c r="N20" s="67">
        <v>21728947.468699999</v>
      </c>
      <c r="O20" s="67">
        <v>21728947.468699999</v>
      </c>
      <c r="P20" s="67">
        <v>39831</v>
      </c>
      <c r="Q20" s="67">
        <v>35751</v>
      </c>
      <c r="R20" s="68">
        <v>11.4122681883024</v>
      </c>
      <c r="S20" s="67">
        <v>30.0109969747182</v>
      </c>
      <c r="T20" s="67">
        <v>24.225913563256999</v>
      </c>
      <c r="U20" s="69">
        <v>19.276545248845501</v>
      </c>
    </row>
    <row r="21" spans="1:21" ht="12" thickBot="1" x14ac:dyDescent="0.2">
      <c r="A21" s="52"/>
      <c r="B21" s="41" t="s">
        <v>19</v>
      </c>
      <c r="C21" s="42"/>
      <c r="D21" s="67">
        <v>339426.21100000001</v>
      </c>
      <c r="E21" s="67">
        <v>467433</v>
      </c>
      <c r="F21" s="68">
        <v>72.614943959883007</v>
      </c>
      <c r="G21" s="67">
        <v>429760.51909999998</v>
      </c>
      <c r="H21" s="68">
        <v>-21.019685170051702</v>
      </c>
      <c r="I21" s="67">
        <v>37698.4666</v>
      </c>
      <c r="J21" s="68">
        <v>11.1065278338213</v>
      </c>
      <c r="K21" s="67">
        <v>54566.0219</v>
      </c>
      <c r="L21" s="68">
        <v>12.6968438176386</v>
      </c>
      <c r="M21" s="68">
        <v>-0.309121953784943</v>
      </c>
      <c r="N21" s="67">
        <v>6799636.2774</v>
      </c>
      <c r="O21" s="67">
        <v>6799636.2774</v>
      </c>
      <c r="P21" s="67">
        <v>28846</v>
      </c>
      <c r="Q21" s="67">
        <v>27637</v>
      </c>
      <c r="R21" s="68">
        <v>4.3745703223939003</v>
      </c>
      <c r="S21" s="67">
        <v>11.7668380711364</v>
      </c>
      <c r="T21" s="67">
        <v>11.8703114194739</v>
      </c>
      <c r="U21" s="69">
        <v>-0.87936408839797697</v>
      </c>
    </row>
    <row r="22" spans="1:21" ht="12" thickBot="1" x14ac:dyDescent="0.2">
      <c r="A22" s="52"/>
      <c r="B22" s="41" t="s">
        <v>20</v>
      </c>
      <c r="C22" s="42"/>
      <c r="D22" s="67">
        <v>1021508.649</v>
      </c>
      <c r="E22" s="67">
        <v>1507597</v>
      </c>
      <c r="F22" s="68">
        <v>67.757407914714605</v>
      </c>
      <c r="G22" s="67">
        <v>1298073.4103000001</v>
      </c>
      <c r="H22" s="68">
        <v>-21.305787415835201</v>
      </c>
      <c r="I22" s="67">
        <v>120000.0211</v>
      </c>
      <c r="J22" s="68">
        <v>11.7473328510212</v>
      </c>
      <c r="K22" s="67">
        <v>138596.2703</v>
      </c>
      <c r="L22" s="68">
        <v>10.677074901947901</v>
      </c>
      <c r="M22" s="68">
        <v>-0.13417568279252601</v>
      </c>
      <c r="N22" s="67">
        <v>17893978.495900001</v>
      </c>
      <c r="O22" s="67">
        <v>17893978.495900001</v>
      </c>
      <c r="P22" s="67">
        <v>62806</v>
      </c>
      <c r="Q22" s="67">
        <v>58085</v>
      </c>
      <c r="R22" s="68">
        <v>8.1277438237066502</v>
      </c>
      <c r="S22" s="67">
        <v>16.264507355985099</v>
      </c>
      <c r="T22" s="67">
        <v>16.3929102195059</v>
      </c>
      <c r="U22" s="69">
        <v>-0.78946666327124104</v>
      </c>
    </row>
    <row r="23" spans="1:21" ht="12" thickBot="1" x14ac:dyDescent="0.2">
      <c r="A23" s="52"/>
      <c r="B23" s="41" t="s">
        <v>21</v>
      </c>
      <c r="C23" s="42"/>
      <c r="D23" s="67">
        <v>2458953.0729999999</v>
      </c>
      <c r="E23" s="67">
        <v>2530674</v>
      </c>
      <c r="F23" s="68">
        <v>97.165935754664602</v>
      </c>
      <c r="G23" s="67">
        <v>2614856.8341000001</v>
      </c>
      <c r="H23" s="68">
        <v>-5.9622293299915796</v>
      </c>
      <c r="I23" s="67">
        <v>170545.37150000001</v>
      </c>
      <c r="J23" s="68">
        <v>6.9356903705335604</v>
      </c>
      <c r="K23" s="67">
        <v>214933.77960000001</v>
      </c>
      <c r="L23" s="68">
        <v>8.2197150068438596</v>
      </c>
      <c r="M23" s="68">
        <v>-0.20652132104413101</v>
      </c>
      <c r="N23" s="67">
        <v>48848902.284100004</v>
      </c>
      <c r="O23" s="67">
        <v>48848902.284100004</v>
      </c>
      <c r="P23" s="67">
        <v>75117</v>
      </c>
      <c r="Q23" s="67">
        <v>71291</v>
      </c>
      <c r="R23" s="68">
        <v>5.3667363341796301</v>
      </c>
      <c r="S23" s="67">
        <v>32.7349744132487</v>
      </c>
      <c r="T23" s="67">
        <v>30.313507623683201</v>
      </c>
      <c r="U23" s="69">
        <v>7.3971855270045097</v>
      </c>
    </row>
    <row r="24" spans="1:21" ht="12" thickBot="1" x14ac:dyDescent="0.2">
      <c r="A24" s="52"/>
      <c r="B24" s="41" t="s">
        <v>22</v>
      </c>
      <c r="C24" s="42"/>
      <c r="D24" s="67">
        <v>257771.64230000001</v>
      </c>
      <c r="E24" s="67">
        <v>290260</v>
      </c>
      <c r="F24" s="68">
        <v>88.807153000757907</v>
      </c>
      <c r="G24" s="67">
        <v>341061.32679999998</v>
      </c>
      <c r="H24" s="68">
        <v>-24.4207354968866</v>
      </c>
      <c r="I24" s="67">
        <v>37582.902800000003</v>
      </c>
      <c r="J24" s="68">
        <v>14.579921384936601</v>
      </c>
      <c r="K24" s="67">
        <v>61616.595300000001</v>
      </c>
      <c r="L24" s="68">
        <v>18.066133700386501</v>
      </c>
      <c r="M24" s="68">
        <v>-0.39005226405296001</v>
      </c>
      <c r="N24" s="67">
        <v>4648442.5199999996</v>
      </c>
      <c r="O24" s="67">
        <v>4648442.5199999996</v>
      </c>
      <c r="P24" s="67">
        <v>25196</v>
      </c>
      <c r="Q24" s="67">
        <v>25761</v>
      </c>
      <c r="R24" s="68">
        <v>-2.1932378401459598</v>
      </c>
      <c r="S24" s="67">
        <v>10.230657338466401</v>
      </c>
      <c r="T24" s="67">
        <v>9.3711344668296999</v>
      </c>
      <c r="U24" s="69">
        <v>8.4014432621546593</v>
      </c>
    </row>
    <row r="25" spans="1:21" ht="12" thickBot="1" x14ac:dyDescent="0.2">
      <c r="A25" s="52"/>
      <c r="B25" s="41" t="s">
        <v>23</v>
      </c>
      <c r="C25" s="42"/>
      <c r="D25" s="67">
        <v>326197.9903</v>
      </c>
      <c r="E25" s="67">
        <v>259623</v>
      </c>
      <c r="F25" s="68">
        <v>125.642947774273</v>
      </c>
      <c r="G25" s="67">
        <v>321965.51270000002</v>
      </c>
      <c r="H25" s="68">
        <v>1.31457483272246</v>
      </c>
      <c r="I25" s="67">
        <v>24415.5681</v>
      </c>
      <c r="J25" s="68">
        <v>7.4848922513426004</v>
      </c>
      <c r="K25" s="67">
        <v>33426.886700000003</v>
      </c>
      <c r="L25" s="68">
        <v>10.3821326761622</v>
      </c>
      <c r="M25" s="68">
        <v>-0.26958294623351797</v>
      </c>
      <c r="N25" s="67">
        <v>7890169.9128</v>
      </c>
      <c r="O25" s="67">
        <v>7890169.9128</v>
      </c>
      <c r="P25" s="67">
        <v>19060</v>
      </c>
      <c r="Q25" s="67">
        <v>15737</v>
      </c>
      <c r="R25" s="68">
        <v>21.1158416470738</v>
      </c>
      <c r="S25" s="67">
        <v>17.114270215110199</v>
      </c>
      <c r="T25" s="67">
        <v>16.7012196352545</v>
      </c>
      <c r="U25" s="69">
        <v>2.41348637519466</v>
      </c>
    </row>
    <row r="26" spans="1:21" ht="12" thickBot="1" x14ac:dyDescent="0.2">
      <c r="A26" s="52"/>
      <c r="B26" s="41" t="s">
        <v>24</v>
      </c>
      <c r="C26" s="42"/>
      <c r="D26" s="67">
        <v>640898.72679999995</v>
      </c>
      <c r="E26" s="67">
        <v>703734</v>
      </c>
      <c r="F26" s="68">
        <v>91.071161376315501</v>
      </c>
      <c r="G26" s="67">
        <v>824969.50710000005</v>
      </c>
      <c r="H26" s="68">
        <v>-22.312434425250501</v>
      </c>
      <c r="I26" s="67">
        <v>131749.1502</v>
      </c>
      <c r="J26" s="68">
        <v>20.556937420959201</v>
      </c>
      <c r="K26" s="67">
        <v>177479.56890000001</v>
      </c>
      <c r="L26" s="68">
        <v>21.5134701795089</v>
      </c>
      <c r="M26" s="68">
        <v>-0.257665820259945</v>
      </c>
      <c r="N26" s="67">
        <v>10823378.464199999</v>
      </c>
      <c r="O26" s="67">
        <v>10823378.464199999</v>
      </c>
      <c r="P26" s="67">
        <v>46970</v>
      </c>
      <c r="Q26" s="67">
        <v>44840</v>
      </c>
      <c r="R26" s="68">
        <v>4.7502230151650302</v>
      </c>
      <c r="S26" s="67">
        <v>13.644852603789699</v>
      </c>
      <c r="T26" s="67">
        <v>14.9111843443354</v>
      </c>
      <c r="U26" s="69">
        <v>-9.2806553307439899</v>
      </c>
    </row>
    <row r="27" spans="1:21" ht="12" thickBot="1" x14ac:dyDescent="0.2">
      <c r="A27" s="52"/>
      <c r="B27" s="41" t="s">
        <v>25</v>
      </c>
      <c r="C27" s="42"/>
      <c r="D27" s="67">
        <v>268377.31199999998</v>
      </c>
      <c r="E27" s="67">
        <v>253045</v>
      </c>
      <c r="F27" s="68">
        <v>106.059124661621</v>
      </c>
      <c r="G27" s="67">
        <v>293771.21460000001</v>
      </c>
      <c r="H27" s="68">
        <v>-8.6441085232181099</v>
      </c>
      <c r="I27" s="67">
        <v>69333.663499999995</v>
      </c>
      <c r="J27" s="68">
        <v>25.8343982147045</v>
      </c>
      <c r="K27" s="67">
        <v>84103.174899999998</v>
      </c>
      <c r="L27" s="68">
        <v>28.628800481529598</v>
      </c>
      <c r="M27" s="68">
        <v>-0.175611817479675</v>
      </c>
      <c r="N27" s="67">
        <v>4471004.0760000004</v>
      </c>
      <c r="O27" s="67">
        <v>4471004.0760000004</v>
      </c>
      <c r="P27" s="67">
        <v>35458</v>
      </c>
      <c r="Q27" s="67">
        <v>35316</v>
      </c>
      <c r="R27" s="68">
        <v>0.40208404122776797</v>
      </c>
      <c r="S27" s="67">
        <v>7.5688790117886002</v>
      </c>
      <c r="T27" s="67">
        <v>7.5231530241250404</v>
      </c>
      <c r="U27" s="69">
        <v>0.60413157076938495</v>
      </c>
    </row>
    <row r="28" spans="1:21" ht="12" thickBot="1" x14ac:dyDescent="0.2">
      <c r="A28" s="52"/>
      <c r="B28" s="41" t="s">
        <v>26</v>
      </c>
      <c r="C28" s="42"/>
      <c r="D28" s="67">
        <v>897364.44380000001</v>
      </c>
      <c r="E28" s="67">
        <v>796638</v>
      </c>
      <c r="F28" s="68">
        <v>112.643941639741</v>
      </c>
      <c r="G28" s="67">
        <v>999040.79059999995</v>
      </c>
      <c r="H28" s="68">
        <v>-10.177396934807399</v>
      </c>
      <c r="I28" s="67">
        <v>42365.499100000001</v>
      </c>
      <c r="J28" s="68">
        <v>4.7211029356810803</v>
      </c>
      <c r="K28" s="67">
        <v>75566.499100000001</v>
      </c>
      <c r="L28" s="68">
        <v>7.5639052790443699</v>
      </c>
      <c r="M28" s="68">
        <v>-0.43936136244797902</v>
      </c>
      <c r="N28" s="67">
        <v>21779925.896899998</v>
      </c>
      <c r="O28" s="67">
        <v>21779925.896899998</v>
      </c>
      <c r="P28" s="67">
        <v>39533</v>
      </c>
      <c r="Q28" s="67">
        <v>40072</v>
      </c>
      <c r="R28" s="68">
        <v>-1.3450788580555</v>
      </c>
      <c r="S28" s="67">
        <v>22.699123360230701</v>
      </c>
      <c r="T28" s="67">
        <v>21.728950943302099</v>
      </c>
      <c r="U28" s="69">
        <v>4.2740523567019997</v>
      </c>
    </row>
    <row r="29" spans="1:21" ht="12" thickBot="1" x14ac:dyDescent="0.2">
      <c r="A29" s="52"/>
      <c r="B29" s="41" t="s">
        <v>27</v>
      </c>
      <c r="C29" s="42"/>
      <c r="D29" s="67">
        <v>673239.94550000003</v>
      </c>
      <c r="E29" s="67">
        <v>630313</v>
      </c>
      <c r="F29" s="68">
        <v>106.81041728474599</v>
      </c>
      <c r="G29" s="67">
        <v>674236.73160000006</v>
      </c>
      <c r="H29" s="68">
        <v>-0.14783918663621201</v>
      </c>
      <c r="I29" s="67">
        <v>90526.965599999996</v>
      </c>
      <c r="J29" s="68">
        <v>13.4464638061201</v>
      </c>
      <c r="K29" s="67">
        <v>100356.1272</v>
      </c>
      <c r="L29" s="68">
        <v>14.8844052091095</v>
      </c>
      <c r="M29" s="68">
        <v>-9.7942814995355995E-2</v>
      </c>
      <c r="N29" s="67">
        <v>10719719.904200001</v>
      </c>
      <c r="O29" s="67">
        <v>10719719.904200001</v>
      </c>
      <c r="P29" s="67">
        <v>99240</v>
      </c>
      <c r="Q29" s="67">
        <v>94764</v>
      </c>
      <c r="R29" s="68">
        <v>4.7233126503735603</v>
      </c>
      <c r="S29" s="67">
        <v>6.7839575322450596</v>
      </c>
      <c r="T29" s="67">
        <v>6.4226731416993799</v>
      </c>
      <c r="U29" s="69">
        <v>5.3255697552417001</v>
      </c>
    </row>
    <row r="30" spans="1:21" ht="12" thickBot="1" x14ac:dyDescent="0.2">
      <c r="A30" s="52"/>
      <c r="B30" s="41" t="s">
        <v>28</v>
      </c>
      <c r="C30" s="42"/>
      <c r="D30" s="67">
        <v>908818.07869999995</v>
      </c>
      <c r="E30" s="67">
        <v>813172</v>
      </c>
      <c r="F30" s="68">
        <v>111.762096911846</v>
      </c>
      <c r="G30" s="67">
        <v>941938.14630000002</v>
      </c>
      <c r="H30" s="68">
        <v>-3.51616162166252</v>
      </c>
      <c r="I30" s="67">
        <v>85088.556299999997</v>
      </c>
      <c r="J30" s="68">
        <v>9.3625510203002502</v>
      </c>
      <c r="K30" s="67">
        <v>152244.3077</v>
      </c>
      <c r="L30" s="68">
        <v>16.162877392536501</v>
      </c>
      <c r="M30" s="68">
        <v>-0.44110517111964298</v>
      </c>
      <c r="N30" s="67">
        <v>15535816.2928</v>
      </c>
      <c r="O30" s="67">
        <v>15535816.2928</v>
      </c>
      <c r="P30" s="67">
        <v>63873</v>
      </c>
      <c r="Q30" s="67">
        <v>60765</v>
      </c>
      <c r="R30" s="68">
        <v>5.1147864724759398</v>
      </c>
      <c r="S30" s="67">
        <v>14.2285171934933</v>
      </c>
      <c r="T30" s="67">
        <v>14.630400414712399</v>
      </c>
      <c r="U30" s="69">
        <v>-2.82449123653487</v>
      </c>
    </row>
    <row r="31" spans="1:21" ht="12" thickBot="1" x14ac:dyDescent="0.2">
      <c r="A31" s="52"/>
      <c r="B31" s="41" t="s">
        <v>29</v>
      </c>
      <c r="C31" s="42"/>
      <c r="D31" s="67">
        <v>602666.09900000005</v>
      </c>
      <c r="E31" s="67">
        <v>568412</v>
      </c>
      <c r="F31" s="68">
        <v>106.02628005742299</v>
      </c>
      <c r="G31" s="67">
        <v>775201.87529999996</v>
      </c>
      <c r="H31" s="68">
        <v>-22.256883245184302</v>
      </c>
      <c r="I31" s="67">
        <v>23237.2539</v>
      </c>
      <c r="J31" s="68">
        <v>3.8557426638991998</v>
      </c>
      <c r="K31" s="67">
        <v>29923.586200000002</v>
      </c>
      <c r="L31" s="68">
        <v>3.8601024008642502</v>
      </c>
      <c r="M31" s="68">
        <v>-0.22344689086764599</v>
      </c>
      <c r="N31" s="67">
        <v>45842023.418499999</v>
      </c>
      <c r="O31" s="67">
        <v>45842023.418499999</v>
      </c>
      <c r="P31" s="67">
        <v>22300</v>
      </c>
      <c r="Q31" s="67">
        <v>20799</v>
      </c>
      <c r="R31" s="68">
        <v>7.2166931102456902</v>
      </c>
      <c r="S31" s="67">
        <v>27.025385605381199</v>
      </c>
      <c r="T31" s="67">
        <v>24.7356344535795</v>
      </c>
      <c r="U31" s="69">
        <v>8.4725938243254806</v>
      </c>
    </row>
    <row r="32" spans="1:21" ht="12" thickBot="1" x14ac:dyDescent="0.2">
      <c r="A32" s="52"/>
      <c r="B32" s="41" t="s">
        <v>30</v>
      </c>
      <c r="C32" s="42"/>
      <c r="D32" s="67">
        <v>118030.90459999999</v>
      </c>
      <c r="E32" s="67">
        <v>173208</v>
      </c>
      <c r="F32" s="68">
        <v>68.144026026511497</v>
      </c>
      <c r="G32" s="67">
        <v>147364.66190000001</v>
      </c>
      <c r="H32" s="68">
        <v>-19.9055573580494</v>
      </c>
      <c r="I32" s="67">
        <v>33498.255400000002</v>
      </c>
      <c r="J32" s="68">
        <v>28.3809189750123</v>
      </c>
      <c r="K32" s="67">
        <v>39180.489500000003</v>
      </c>
      <c r="L32" s="68">
        <v>26.5874389387786</v>
      </c>
      <c r="M32" s="68">
        <v>-0.145027133976976</v>
      </c>
      <c r="N32" s="67">
        <v>1901432.3177</v>
      </c>
      <c r="O32" s="67">
        <v>1901432.3177</v>
      </c>
      <c r="P32" s="67">
        <v>26532</v>
      </c>
      <c r="Q32" s="67">
        <v>24303</v>
      </c>
      <c r="R32" s="68">
        <v>9.1717071966423998</v>
      </c>
      <c r="S32" s="67">
        <v>4.4486244761043299</v>
      </c>
      <c r="T32" s="67">
        <v>4.6855639962144604</v>
      </c>
      <c r="U32" s="69">
        <v>-5.3261299393295101</v>
      </c>
    </row>
    <row r="33" spans="1:21" ht="12" thickBot="1" x14ac:dyDescent="0.2">
      <c r="A33" s="52"/>
      <c r="B33" s="41" t="s">
        <v>31</v>
      </c>
      <c r="C33" s="42"/>
      <c r="D33" s="70"/>
      <c r="E33" s="70"/>
      <c r="F33" s="70"/>
      <c r="G33" s="67">
        <v>61.940600000000003</v>
      </c>
      <c r="H33" s="70"/>
      <c r="I33" s="70"/>
      <c r="J33" s="70"/>
      <c r="K33" s="67">
        <v>12.001099999999999</v>
      </c>
      <c r="L33" s="68">
        <v>19.3751755714346</v>
      </c>
      <c r="M33" s="70"/>
      <c r="N33" s="67">
        <v>7.923</v>
      </c>
      <c r="O33" s="67">
        <v>7.923</v>
      </c>
      <c r="P33" s="70"/>
      <c r="Q33" s="70"/>
      <c r="R33" s="70"/>
      <c r="S33" s="70"/>
      <c r="T33" s="70"/>
      <c r="U33" s="71"/>
    </row>
    <row r="34" spans="1:21" ht="12" thickBot="1" x14ac:dyDescent="0.2">
      <c r="A34" s="52"/>
      <c r="B34" s="41" t="s">
        <v>32</v>
      </c>
      <c r="C34" s="42"/>
      <c r="D34" s="67">
        <v>245990.25109999999</v>
      </c>
      <c r="E34" s="67">
        <v>160637</v>
      </c>
      <c r="F34" s="68">
        <v>153.134241239565</v>
      </c>
      <c r="G34" s="67">
        <v>246552.98550000001</v>
      </c>
      <c r="H34" s="68">
        <v>-0.22824075679263001</v>
      </c>
      <c r="I34" s="67">
        <v>20905.120800000001</v>
      </c>
      <c r="J34" s="68">
        <v>8.4983533723463101</v>
      </c>
      <c r="K34" s="67">
        <v>31608.899399999998</v>
      </c>
      <c r="L34" s="68">
        <v>12.8203271746632</v>
      </c>
      <c r="M34" s="68">
        <v>-0.33863180316869901</v>
      </c>
      <c r="N34" s="67">
        <v>4422927.7275</v>
      </c>
      <c r="O34" s="67">
        <v>4422927.7275</v>
      </c>
      <c r="P34" s="67">
        <v>14187</v>
      </c>
      <c r="Q34" s="67">
        <v>9797</v>
      </c>
      <c r="R34" s="68">
        <v>44.809635602735497</v>
      </c>
      <c r="S34" s="67">
        <v>17.339130972016601</v>
      </c>
      <c r="T34" s="67">
        <v>17.192183066244802</v>
      </c>
      <c r="U34" s="69">
        <v>0.84749291074057098</v>
      </c>
    </row>
    <row r="35" spans="1:21" ht="12" thickBot="1" x14ac:dyDescent="0.2">
      <c r="A35" s="52"/>
      <c r="B35" s="41" t="s">
        <v>36</v>
      </c>
      <c r="C35" s="42"/>
      <c r="D35" s="70"/>
      <c r="E35" s="67">
        <v>225319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2"/>
      <c r="B36" s="41" t="s">
        <v>37</v>
      </c>
      <c r="C36" s="42"/>
      <c r="D36" s="70"/>
      <c r="E36" s="67">
        <v>145989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thickBot="1" x14ac:dyDescent="0.2">
      <c r="A37" s="52"/>
      <c r="B37" s="41" t="s">
        <v>38</v>
      </c>
      <c r="C37" s="42"/>
      <c r="D37" s="70"/>
      <c r="E37" s="67">
        <v>121239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2"/>
      <c r="B38" s="41" t="s">
        <v>33</v>
      </c>
      <c r="C38" s="42"/>
      <c r="D38" s="67">
        <v>193136.3254</v>
      </c>
      <c r="E38" s="67">
        <v>126634</v>
      </c>
      <c r="F38" s="68">
        <v>152.51537928202501</v>
      </c>
      <c r="G38" s="67">
        <v>276102.56349999999</v>
      </c>
      <c r="H38" s="68">
        <v>-30.049064756329201</v>
      </c>
      <c r="I38" s="67">
        <v>8417.2518999999993</v>
      </c>
      <c r="J38" s="68">
        <v>4.3581920089694304</v>
      </c>
      <c r="K38" s="67">
        <v>13530.231</v>
      </c>
      <c r="L38" s="68">
        <v>4.9004365727303396</v>
      </c>
      <c r="M38" s="68">
        <v>-0.37789296428124503</v>
      </c>
      <c r="N38" s="67">
        <v>3767527.7930000001</v>
      </c>
      <c r="O38" s="67">
        <v>3767527.7930000001</v>
      </c>
      <c r="P38" s="67">
        <v>277</v>
      </c>
      <c r="Q38" s="67">
        <v>246</v>
      </c>
      <c r="R38" s="68">
        <v>12.6016260162602</v>
      </c>
      <c r="S38" s="67">
        <v>697.24305198555999</v>
      </c>
      <c r="T38" s="67">
        <v>687.65374024390303</v>
      </c>
      <c r="U38" s="69">
        <v>1.3753183648584699</v>
      </c>
    </row>
    <row r="39" spans="1:21" ht="12" thickBot="1" x14ac:dyDescent="0.2">
      <c r="A39" s="52"/>
      <c r="B39" s="41" t="s">
        <v>34</v>
      </c>
      <c r="C39" s="42"/>
      <c r="D39" s="67">
        <v>475989.07510000002</v>
      </c>
      <c r="E39" s="67">
        <v>386006</v>
      </c>
      <c r="F39" s="68">
        <v>123.311315134998</v>
      </c>
      <c r="G39" s="67">
        <v>626192.83380000002</v>
      </c>
      <c r="H39" s="68">
        <v>-23.986821725266498</v>
      </c>
      <c r="I39" s="67">
        <v>32093.0491</v>
      </c>
      <c r="J39" s="68">
        <v>6.7423919536929704</v>
      </c>
      <c r="K39" s="67">
        <v>34848.3344</v>
      </c>
      <c r="L39" s="68">
        <v>5.56511229752115</v>
      </c>
      <c r="M39" s="68">
        <v>-7.9065049949703994E-2</v>
      </c>
      <c r="N39" s="67">
        <v>9159610.8709999993</v>
      </c>
      <c r="O39" s="67">
        <v>9159610.8709999993</v>
      </c>
      <c r="P39" s="67">
        <v>2553</v>
      </c>
      <c r="Q39" s="67">
        <v>2229</v>
      </c>
      <c r="R39" s="68">
        <v>14.535666218035001</v>
      </c>
      <c r="S39" s="67">
        <v>186.44303764199</v>
      </c>
      <c r="T39" s="67">
        <v>201.78751601615099</v>
      </c>
      <c r="U39" s="69">
        <v>-8.2301160548701109</v>
      </c>
    </row>
    <row r="40" spans="1:21" ht="12" thickBot="1" x14ac:dyDescent="0.2">
      <c r="A40" s="52"/>
      <c r="B40" s="41" t="s">
        <v>39</v>
      </c>
      <c r="C40" s="42"/>
      <c r="D40" s="70"/>
      <c r="E40" s="67">
        <v>96960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2"/>
      <c r="B41" s="41" t="s">
        <v>40</v>
      </c>
      <c r="C41" s="42"/>
      <c r="D41" s="70"/>
      <c r="E41" s="67">
        <v>20393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3"/>
      <c r="B42" s="41" t="s">
        <v>35</v>
      </c>
      <c r="C42" s="42"/>
      <c r="D42" s="72">
        <v>14597.222400000001</v>
      </c>
      <c r="E42" s="72">
        <v>26380</v>
      </c>
      <c r="F42" s="73">
        <v>55.334429112964401</v>
      </c>
      <c r="G42" s="72">
        <v>74574.959099999993</v>
      </c>
      <c r="H42" s="73">
        <v>-80.426107400976093</v>
      </c>
      <c r="I42" s="72">
        <v>2002.2394999999999</v>
      </c>
      <c r="J42" s="73">
        <v>13.7165787102072</v>
      </c>
      <c r="K42" s="72">
        <v>6507.3082999999997</v>
      </c>
      <c r="L42" s="73">
        <v>8.7258623786492997</v>
      </c>
      <c r="M42" s="73">
        <v>-0.69230910728480499</v>
      </c>
      <c r="N42" s="72">
        <v>254581.86910000001</v>
      </c>
      <c r="O42" s="72">
        <v>254581.86910000001</v>
      </c>
      <c r="P42" s="72">
        <v>21</v>
      </c>
      <c r="Q42" s="72">
        <v>16</v>
      </c>
      <c r="R42" s="73">
        <v>31.25</v>
      </c>
      <c r="S42" s="72">
        <v>695.10582857142902</v>
      </c>
      <c r="T42" s="72">
        <v>356.79545000000002</v>
      </c>
      <c r="U42" s="74">
        <v>48.670341215051998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76025</v>
      </c>
      <c r="D2" s="32">
        <v>682505.86211965804</v>
      </c>
      <c r="E2" s="32">
        <v>523922.40420170903</v>
      </c>
      <c r="F2" s="32">
        <v>158583.45791794901</v>
      </c>
      <c r="G2" s="32">
        <v>523922.40420170903</v>
      </c>
      <c r="H2" s="32">
        <v>0.23235471916011999</v>
      </c>
    </row>
    <row r="3" spans="1:8" ht="14.25" x14ac:dyDescent="0.2">
      <c r="A3" s="32">
        <v>2</v>
      </c>
      <c r="B3" s="33">
        <v>13</v>
      </c>
      <c r="C3" s="32">
        <v>7563.4359999999997</v>
      </c>
      <c r="D3" s="32">
        <v>70526.434753384805</v>
      </c>
      <c r="E3" s="32">
        <v>54300.363709848003</v>
      </c>
      <c r="F3" s="32">
        <v>16226.0710435368</v>
      </c>
      <c r="G3" s="32">
        <v>54300.363709848003</v>
      </c>
      <c r="H3" s="32">
        <v>0.23007076850369301</v>
      </c>
    </row>
    <row r="4" spans="1:8" ht="14.25" x14ac:dyDescent="0.2">
      <c r="A4" s="32">
        <v>3</v>
      </c>
      <c r="B4" s="33">
        <v>14</v>
      </c>
      <c r="C4" s="32">
        <v>94373</v>
      </c>
      <c r="D4" s="32">
        <v>109806.358164103</v>
      </c>
      <c r="E4" s="32">
        <v>83805.428444444406</v>
      </c>
      <c r="F4" s="32">
        <v>26000.929719658099</v>
      </c>
      <c r="G4" s="32">
        <v>83805.428444444406</v>
      </c>
      <c r="H4" s="32">
        <v>0.23678892692898901</v>
      </c>
    </row>
    <row r="5" spans="1:8" ht="14.25" x14ac:dyDescent="0.2">
      <c r="A5" s="32">
        <v>4</v>
      </c>
      <c r="B5" s="33">
        <v>15</v>
      </c>
      <c r="C5" s="32">
        <v>3739</v>
      </c>
      <c r="D5" s="32">
        <v>59082.670382905999</v>
      </c>
      <c r="E5" s="32">
        <v>45742.069529059801</v>
      </c>
      <c r="F5" s="32">
        <v>13340.600853846199</v>
      </c>
      <c r="G5" s="32">
        <v>45742.069529059801</v>
      </c>
      <c r="H5" s="32">
        <v>0.22579549582623301</v>
      </c>
    </row>
    <row r="6" spans="1:8" ht="14.25" x14ac:dyDescent="0.2">
      <c r="A6" s="32">
        <v>5</v>
      </c>
      <c r="B6" s="33">
        <v>16</v>
      </c>
      <c r="C6" s="32">
        <v>5439</v>
      </c>
      <c r="D6" s="32">
        <v>241011.92648632501</v>
      </c>
      <c r="E6" s="32">
        <v>237023.89276837601</v>
      </c>
      <c r="F6" s="32">
        <v>3988.0337179487201</v>
      </c>
      <c r="G6" s="32">
        <v>237023.89276837601</v>
      </c>
      <c r="H6" s="32">
        <v>1.6547038879318701E-2</v>
      </c>
    </row>
    <row r="7" spans="1:8" ht="14.25" x14ac:dyDescent="0.2">
      <c r="A7" s="32">
        <v>6</v>
      </c>
      <c r="B7" s="33">
        <v>17</v>
      </c>
      <c r="C7" s="32">
        <v>18751</v>
      </c>
      <c r="D7" s="32">
        <v>285925.54091794899</v>
      </c>
      <c r="E7" s="32">
        <v>236307.57882734999</v>
      </c>
      <c r="F7" s="32">
        <v>49617.962090598303</v>
      </c>
      <c r="G7" s="32">
        <v>236307.57882734999</v>
      </c>
      <c r="H7" s="32">
        <v>0.17353455704342599</v>
      </c>
    </row>
    <row r="8" spans="1:8" ht="14.25" x14ac:dyDescent="0.2">
      <c r="A8" s="32">
        <v>7</v>
      </c>
      <c r="B8" s="33">
        <v>18</v>
      </c>
      <c r="C8" s="32">
        <v>81443</v>
      </c>
      <c r="D8" s="32">
        <v>164493.96052136799</v>
      </c>
      <c r="E8" s="32">
        <v>137307.36595384599</v>
      </c>
      <c r="F8" s="32">
        <v>27186.594567521399</v>
      </c>
      <c r="G8" s="32">
        <v>137307.36595384599</v>
      </c>
      <c r="H8" s="32">
        <v>0.16527411998199101</v>
      </c>
    </row>
    <row r="9" spans="1:8" ht="14.25" x14ac:dyDescent="0.2">
      <c r="A9" s="32">
        <v>8</v>
      </c>
      <c r="B9" s="33">
        <v>19</v>
      </c>
      <c r="C9" s="32">
        <v>18119</v>
      </c>
      <c r="D9" s="32">
        <v>122511.537913675</v>
      </c>
      <c r="E9" s="32">
        <v>127051.90647264999</v>
      </c>
      <c r="F9" s="32">
        <v>-4540.36855897436</v>
      </c>
      <c r="G9" s="32">
        <v>127051.90647264999</v>
      </c>
      <c r="H9" s="32">
        <v>-3.7060742492463203E-2</v>
      </c>
    </row>
    <row r="10" spans="1:8" ht="14.25" x14ac:dyDescent="0.2">
      <c r="A10" s="32">
        <v>9</v>
      </c>
      <c r="B10" s="33">
        <v>21</v>
      </c>
      <c r="C10" s="32">
        <v>118020</v>
      </c>
      <c r="D10" s="32">
        <v>542780.87963162398</v>
      </c>
      <c r="E10" s="32">
        <v>519938.75028119702</v>
      </c>
      <c r="F10" s="32">
        <v>22842.1293504274</v>
      </c>
      <c r="G10" s="32">
        <v>519938.75028119702</v>
      </c>
      <c r="H10" s="36">
        <v>4.2083518796627299E-2</v>
      </c>
    </row>
    <row r="11" spans="1:8" ht="14.25" x14ac:dyDescent="0.2">
      <c r="A11" s="32">
        <v>10</v>
      </c>
      <c r="B11" s="33">
        <v>22</v>
      </c>
      <c r="C11" s="32">
        <v>26292</v>
      </c>
      <c r="D11" s="32">
        <v>533502.50568376097</v>
      </c>
      <c r="E11" s="32">
        <v>470265.01787265</v>
      </c>
      <c r="F11" s="32">
        <v>63237.487811111103</v>
      </c>
      <c r="G11" s="32">
        <v>470265.01787265</v>
      </c>
      <c r="H11" s="32">
        <v>0.118532691294604</v>
      </c>
    </row>
    <row r="12" spans="1:8" ht="14.25" x14ac:dyDescent="0.2">
      <c r="A12" s="32">
        <v>11</v>
      </c>
      <c r="B12" s="33">
        <v>23</v>
      </c>
      <c r="C12" s="32">
        <v>148366.35500000001</v>
      </c>
      <c r="D12" s="32">
        <v>1559500.7553880301</v>
      </c>
      <c r="E12" s="32">
        <v>1315930.1787598301</v>
      </c>
      <c r="F12" s="32">
        <v>243570.57662820499</v>
      </c>
      <c r="G12" s="32">
        <v>1315930.1787598301</v>
      </c>
      <c r="H12" s="32">
        <v>0.15618496867454201</v>
      </c>
    </row>
    <row r="13" spans="1:8" ht="14.25" x14ac:dyDescent="0.2">
      <c r="A13" s="32">
        <v>12</v>
      </c>
      <c r="B13" s="33">
        <v>24</v>
      </c>
      <c r="C13" s="32">
        <v>28936.308000000001</v>
      </c>
      <c r="D13" s="32">
        <v>526836.64836923103</v>
      </c>
      <c r="E13" s="32">
        <v>482029.89065982902</v>
      </c>
      <c r="F13" s="32">
        <v>44806.757709401703</v>
      </c>
      <c r="G13" s="32">
        <v>482029.89065982902</v>
      </c>
      <c r="H13" s="32">
        <v>8.5048672768108402E-2</v>
      </c>
    </row>
    <row r="14" spans="1:8" ht="14.25" x14ac:dyDescent="0.2">
      <c r="A14" s="32">
        <v>13</v>
      </c>
      <c r="B14" s="33">
        <v>25</v>
      </c>
      <c r="C14" s="32">
        <v>86171</v>
      </c>
      <c r="D14" s="32">
        <v>1195368.2128999999</v>
      </c>
      <c r="E14" s="32">
        <v>1127433.3403</v>
      </c>
      <c r="F14" s="32">
        <v>67934.872600000002</v>
      </c>
      <c r="G14" s="32">
        <v>1127433.3403</v>
      </c>
      <c r="H14" s="32">
        <v>5.6831754322116297E-2</v>
      </c>
    </row>
    <row r="15" spans="1:8" ht="14.25" x14ac:dyDescent="0.2">
      <c r="A15" s="32">
        <v>14</v>
      </c>
      <c r="B15" s="33">
        <v>26</v>
      </c>
      <c r="C15" s="32">
        <v>55874</v>
      </c>
      <c r="D15" s="32">
        <v>339426.02566883701</v>
      </c>
      <c r="E15" s="32">
        <v>301727.74485696998</v>
      </c>
      <c r="F15" s="32">
        <v>37698.280811867502</v>
      </c>
      <c r="G15" s="32">
        <v>301727.74485696998</v>
      </c>
      <c r="H15" s="32">
        <v>0.11106479162162999</v>
      </c>
    </row>
    <row r="16" spans="1:8" ht="14.25" x14ac:dyDescent="0.2">
      <c r="A16" s="32">
        <v>15</v>
      </c>
      <c r="B16" s="33">
        <v>27</v>
      </c>
      <c r="C16" s="32">
        <v>133384.04999999999</v>
      </c>
      <c r="D16" s="32">
        <v>1021509.9558</v>
      </c>
      <c r="E16" s="32">
        <v>901508.62780000002</v>
      </c>
      <c r="F16" s="32">
        <v>120001.32799999999</v>
      </c>
      <c r="G16" s="32">
        <v>901508.62780000002</v>
      </c>
      <c r="H16" s="32">
        <v>0.117474457609197</v>
      </c>
    </row>
    <row r="17" spans="1:8" ht="14.25" x14ac:dyDescent="0.2">
      <c r="A17" s="32">
        <v>16</v>
      </c>
      <c r="B17" s="33">
        <v>29</v>
      </c>
      <c r="C17" s="32">
        <v>181067</v>
      </c>
      <c r="D17" s="32">
        <v>2458954.8096777801</v>
      </c>
      <c r="E17" s="32">
        <v>2288407.72702308</v>
      </c>
      <c r="F17" s="32">
        <v>170547.08265470099</v>
      </c>
      <c r="G17" s="32">
        <v>2288407.72702308</v>
      </c>
      <c r="H17" s="32">
        <v>6.93575506078737E-2</v>
      </c>
    </row>
    <row r="18" spans="1:8" ht="14.25" x14ac:dyDescent="0.2">
      <c r="A18" s="32">
        <v>17</v>
      </c>
      <c r="B18" s="33">
        <v>31</v>
      </c>
      <c r="C18" s="32">
        <v>24030.123</v>
      </c>
      <c r="D18" s="32">
        <v>257771.670778617</v>
      </c>
      <c r="E18" s="32">
        <v>220188.73783548499</v>
      </c>
      <c r="F18" s="32">
        <v>37582.932943132699</v>
      </c>
      <c r="G18" s="32">
        <v>220188.73783548499</v>
      </c>
      <c r="H18" s="32">
        <v>0.145799314678804</v>
      </c>
    </row>
    <row r="19" spans="1:8" ht="14.25" x14ac:dyDescent="0.2">
      <c r="A19" s="32">
        <v>18</v>
      </c>
      <c r="B19" s="33">
        <v>32</v>
      </c>
      <c r="C19" s="32">
        <v>21427.138999999999</v>
      </c>
      <c r="D19" s="32">
        <v>326197.97361483198</v>
      </c>
      <c r="E19" s="32">
        <v>301782.42630056298</v>
      </c>
      <c r="F19" s="32">
        <v>24415.547314269901</v>
      </c>
      <c r="G19" s="32">
        <v>301782.42630056298</v>
      </c>
      <c r="H19" s="32">
        <v>7.4848862620769396E-2</v>
      </c>
    </row>
    <row r="20" spans="1:8" ht="14.25" x14ac:dyDescent="0.2">
      <c r="A20" s="32">
        <v>19</v>
      </c>
      <c r="B20" s="33">
        <v>33</v>
      </c>
      <c r="C20" s="32">
        <v>44069.508999999998</v>
      </c>
      <c r="D20" s="32">
        <v>640898.65918470605</v>
      </c>
      <c r="E20" s="32">
        <v>509149.57044617302</v>
      </c>
      <c r="F20" s="32">
        <v>131749.088738533</v>
      </c>
      <c r="G20" s="32">
        <v>509149.57044617302</v>
      </c>
      <c r="H20" s="32">
        <v>0.20556929999843099</v>
      </c>
    </row>
    <row r="21" spans="1:8" ht="14.25" x14ac:dyDescent="0.2">
      <c r="A21" s="32">
        <v>20</v>
      </c>
      <c r="B21" s="33">
        <v>34</v>
      </c>
      <c r="C21" s="32">
        <v>41946.588000000003</v>
      </c>
      <c r="D21" s="32">
        <v>268377.20519044698</v>
      </c>
      <c r="E21" s="32">
        <v>199043.66323102699</v>
      </c>
      <c r="F21" s="32">
        <v>69333.5419594204</v>
      </c>
      <c r="G21" s="32">
        <v>199043.66323102699</v>
      </c>
      <c r="H21" s="32">
        <v>0.25834363209133099</v>
      </c>
    </row>
    <row r="22" spans="1:8" ht="14.25" x14ac:dyDescent="0.2">
      <c r="A22" s="32">
        <v>21</v>
      </c>
      <c r="B22" s="33">
        <v>35</v>
      </c>
      <c r="C22" s="32">
        <v>39241.998</v>
      </c>
      <c r="D22" s="32">
        <v>897364.44191415899</v>
      </c>
      <c r="E22" s="32">
        <v>854998.94320708001</v>
      </c>
      <c r="F22" s="32">
        <v>42365.498707079598</v>
      </c>
      <c r="G22" s="32">
        <v>854998.94320708001</v>
      </c>
      <c r="H22" s="32">
        <v>4.7211029018165901E-2</v>
      </c>
    </row>
    <row r="23" spans="1:8" ht="14.25" x14ac:dyDescent="0.2">
      <c r="A23" s="32">
        <v>22</v>
      </c>
      <c r="B23" s="33">
        <v>36</v>
      </c>
      <c r="C23" s="32">
        <v>163112.864</v>
      </c>
      <c r="D23" s="32">
        <v>673239.94632654905</v>
      </c>
      <c r="E23" s="32">
        <v>582712.98250713304</v>
      </c>
      <c r="F23" s="32">
        <v>90526.963819415701</v>
      </c>
      <c r="G23" s="32">
        <v>582712.98250713304</v>
      </c>
      <c r="H23" s="32">
        <v>0.13446463525131699</v>
      </c>
    </row>
    <row r="24" spans="1:8" ht="14.25" x14ac:dyDescent="0.2">
      <c r="A24" s="32">
        <v>23</v>
      </c>
      <c r="B24" s="33">
        <v>37</v>
      </c>
      <c r="C24" s="32">
        <v>95017.506999999998</v>
      </c>
      <c r="D24" s="32">
        <v>908818.09057610598</v>
      </c>
      <c r="E24" s="32">
        <v>823729.51677992498</v>
      </c>
      <c r="F24" s="32">
        <v>85088.573796181503</v>
      </c>
      <c r="G24" s="32">
        <v>823729.51677992498</v>
      </c>
      <c r="H24" s="32">
        <v>9.3625528231115196E-2</v>
      </c>
    </row>
    <row r="25" spans="1:8" ht="14.25" x14ac:dyDescent="0.2">
      <c r="A25" s="32">
        <v>24</v>
      </c>
      <c r="B25" s="33">
        <v>38</v>
      </c>
      <c r="C25" s="32">
        <v>123501.705</v>
      </c>
      <c r="D25" s="32">
        <v>602666.106524779</v>
      </c>
      <c r="E25" s="32">
        <v>579428.79385663697</v>
      </c>
      <c r="F25" s="32">
        <v>23237.3126681416</v>
      </c>
      <c r="G25" s="32">
        <v>579428.79385663697</v>
      </c>
      <c r="H25" s="32">
        <v>3.8557523671170997E-2</v>
      </c>
    </row>
    <row r="26" spans="1:8" ht="14.25" x14ac:dyDescent="0.2">
      <c r="A26" s="32">
        <v>25</v>
      </c>
      <c r="B26" s="33">
        <v>39</v>
      </c>
      <c r="C26" s="32">
        <v>101725.33199999999</v>
      </c>
      <c r="D26" s="32">
        <v>118030.82100129301</v>
      </c>
      <c r="E26" s="32">
        <v>84532.663457874703</v>
      </c>
      <c r="F26" s="32">
        <v>33498.157543418703</v>
      </c>
      <c r="G26" s="32">
        <v>84532.663457874703</v>
      </c>
      <c r="H26" s="32">
        <v>0.28380856168959101</v>
      </c>
    </row>
    <row r="27" spans="1:8" ht="14.25" x14ac:dyDescent="0.2">
      <c r="A27" s="32">
        <v>26</v>
      </c>
      <c r="B27" s="33">
        <v>42</v>
      </c>
      <c r="C27" s="32">
        <v>16523.203000000001</v>
      </c>
      <c r="D27" s="32">
        <v>245990.2507</v>
      </c>
      <c r="E27" s="32">
        <v>225085.11859999999</v>
      </c>
      <c r="F27" s="32">
        <v>20905.132099999999</v>
      </c>
      <c r="G27" s="32">
        <v>225085.11859999999</v>
      </c>
      <c r="H27" s="32">
        <v>8.4983579798433004E-2</v>
      </c>
    </row>
    <row r="28" spans="1:8" ht="14.25" x14ac:dyDescent="0.2">
      <c r="A28" s="32">
        <v>27</v>
      </c>
      <c r="B28" s="33">
        <v>75</v>
      </c>
      <c r="C28" s="32">
        <v>289</v>
      </c>
      <c r="D28" s="32">
        <v>193136.32480085501</v>
      </c>
      <c r="E28" s="32">
        <v>184719.07290598299</v>
      </c>
      <c r="F28" s="32">
        <v>8417.2518948717898</v>
      </c>
      <c r="G28" s="32">
        <v>184719.07290598299</v>
      </c>
      <c r="H28" s="32">
        <v>4.3581920198341402E-2</v>
      </c>
    </row>
    <row r="29" spans="1:8" ht="14.25" x14ac:dyDescent="0.2">
      <c r="A29" s="32">
        <v>28</v>
      </c>
      <c r="B29" s="33">
        <v>76</v>
      </c>
      <c r="C29" s="32">
        <v>8615</v>
      </c>
      <c r="D29" s="32">
        <v>475989.063529915</v>
      </c>
      <c r="E29" s="32">
        <v>443896.02118803398</v>
      </c>
      <c r="F29" s="32">
        <v>32093.0423418803</v>
      </c>
      <c r="G29" s="32">
        <v>443896.02118803398</v>
      </c>
      <c r="H29" s="32">
        <v>6.7423906977777406E-2</v>
      </c>
    </row>
    <row r="30" spans="1:8" ht="14.25" x14ac:dyDescent="0.2">
      <c r="A30" s="32">
        <v>29</v>
      </c>
      <c r="B30" s="33">
        <v>99</v>
      </c>
      <c r="C30" s="32">
        <v>21</v>
      </c>
      <c r="D30" s="32">
        <v>14597.222222222201</v>
      </c>
      <c r="E30" s="32">
        <v>12594.982905982901</v>
      </c>
      <c r="F30" s="32">
        <v>2002.23931623932</v>
      </c>
      <c r="G30" s="32">
        <v>12594.982905982901</v>
      </c>
      <c r="H30" s="32">
        <v>0.137165776183854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2015-01-16T01:08:38Z</dcterms:modified>
</cp:coreProperties>
</file>