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<sst xmlns="http://schemas.openxmlformats.org/spreadsheetml/2006/main" count="112" uniqueCount="70">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</sst>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21537997.526500002</v>
      </c>
      <c r="F3" s="25">
        <f>RA!I7</f>
        <v>2406814.4717999999</v>
      </c>
      <c r="G3" s="16">
        <f>E3-F3</f>
        <v>19131183.054700002</v>
      </c>
      <c r="H3" s="27">
        <f>RA!J7</f>
        <v>11.174736503886701</v>
      </c>
      <c r="I3" s="20">
        <f>SUM(I4:I38)</f>
        <v>21538005.2316841</v>
      </c>
      <c r="J3" s="21">
        <f>SUM(J4:J38)</f>
        <v>19131183.233946692</v>
      </c>
      <c r="K3" s="22">
        <f>E3-I3</f>
        <v>-7.7051840983331203</v>
      </c>
      <c r="L3" s="22">
        <f>G3-J3</f>
        <v>-0.1792466901242733</v>
      </c>
    </row>
    <row r="4" spans="1:13" x14ac:dyDescent="0.15">
      <c r="A4" s="40">
        <f>RA!A8</f>
        <v>42021</v>
      </c>
      <c r="B4" s="12">
        <v>12</v>
      </c>
      <c r="C4" s="37" t="s">
        <v>6</v>
      </c>
      <c r="D4" s="37"/>
      <c r="E4" s="15">
        <f>VLOOKUP(C4,RA!B8:D38,3,0)</f>
        <v>903892.59039999999</v>
      </c>
      <c r="F4" s="25">
        <f>VLOOKUP(C4,RA!B8:I41,8,0)</f>
        <v>231817.777</v>
      </c>
      <c r="G4" s="16">
        <f t="shared" ref="G4:G38" si="0">E4-F4</f>
        <v>672074.81339999998</v>
      </c>
      <c r="H4" s="27">
        <f>RA!J8</f>
        <v>25.6466066280523</v>
      </c>
      <c r="I4" s="20">
        <f>VLOOKUP(B4,RMS!B:D,3,FALSE)</f>
        <v>903893.82586923102</v>
      </c>
      <c r="J4" s="21">
        <f>VLOOKUP(B4,RMS!B:E,4,FALSE)</f>
        <v>672074.82891111099</v>
      </c>
      <c r="K4" s="22">
        <f t="shared" ref="K4:K38" si="1">E4-I4</f>
        <v>-1.2354692310327664</v>
      </c>
      <c r="L4" s="22">
        <f t="shared" ref="L4:L38" si="2">G4-J4</f>
        <v>-1.5511111007072031E-2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148430.0318</v>
      </c>
      <c r="F5" s="25">
        <f>VLOOKUP(C5,RA!B9:I42,8,0)</f>
        <v>33257.266300000003</v>
      </c>
      <c r="G5" s="16">
        <f t="shared" si="0"/>
        <v>115172.76549999999</v>
      </c>
      <c r="H5" s="27">
        <f>RA!J9</f>
        <v>22.406022485269101</v>
      </c>
      <c r="I5" s="20">
        <f>VLOOKUP(B5,RMS!B:D,3,FALSE)</f>
        <v>148430.10359603699</v>
      </c>
      <c r="J5" s="21">
        <f>VLOOKUP(B5,RMS!B:E,4,FALSE)</f>
        <v>115172.761176696</v>
      </c>
      <c r="K5" s="22">
        <f t="shared" si="1"/>
        <v>-7.1796036994783208E-2</v>
      </c>
      <c r="L5" s="22">
        <f t="shared" si="2"/>
        <v>4.3233039905317128E-3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216668.416</v>
      </c>
      <c r="F6" s="25">
        <f>VLOOKUP(C6,RA!B10:I43,8,0)</f>
        <v>53136.885300000002</v>
      </c>
      <c r="G6" s="16">
        <f t="shared" si="0"/>
        <v>163531.5307</v>
      </c>
      <c r="H6" s="27">
        <f>RA!J10</f>
        <v>24.524518285120099</v>
      </c>
      <c r="I6" s="20">
        <f>VLOOKUP(B6,RMS!B:D,3,FALSE)</f>
        <v>216670.712736752</v>
      </c>
      <c r="J6" s="21">
        <f>VLOOKUP(B6,RMS!B:E,4,FALSE)</f>
        <v>163531.53090000001</v>
      </c>
      <c r="K6" s="22">
        <f t="shared" si="1"/>
        <v>-2.2967367520031985</v>
      </c>
      <c r="L6" s="22">
        <f t="shared" si="2"/>
        <v>-2.0000000949949026E-4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77984.745500000005</v>
      </c>
      <c r="F7" s="25">
        <f>VLOOKUP(C7,RA!B11:I44,8,0)</f>
        <v>15458.975399999999</v>
      </c>
      <c r="G7" s="16">
        <f t="shared" si="0"/>
        <v>62525.770100000009</v>
      </c>
      <c r="H7" s="27">
        <f>RA!J11</f>
        <v>19.823076039916</v>
      </c>
      <c r="I7" s="20">
        <f>VLOOKUP(B7,RMS!B:D,3,FALSE)</f>
        <v>77984.826676068406</v>
      </c>
      <c r="J7" s="21">
        <f>VLOOKUP(B7,RMS!B:E,4,FALSE)</f>
        <v>62525.769712820504</v>
      </c>
      <c r="K7" s="22">
        <f t="shared" si="1"/>
        <v>-8.1176068400964141E-2</v>
      </c>
      <c r="L7" s="22">
        <f t="shared" si="2"/>
        <v>3.8717950519639999E-4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280824.64569999999</v>
      </c>
      <c r="F8" s="25">
        <f>VLOOKUP(C8,RA!B12:I45,8,0)</f>
        <v>17055.081200000001</v>
      </c>
      <c r="G8" s="16">
        <f t="shared" si="0"/>
        <v>263769.56449999998</v>
      </c>
      <c r="H8" s="27">
        <f>RA!J12</f>
        <v>6.0732138226285297</v>
      </c>
      <c r="I8" s="20">
        <f>VLOOKUP(B8,RMS!B:D,3,FALSE)</f>
        <v>280824.738153846</v>
      </c>
      <c r="J8" s="21">
        <f>VLOOKUP(B8,RMS!B:E,4,FALSE)</f>
        <v>263769.564205128</v>
      </c>
      <c r="K8" s="22">
        <f t="shared" si="1"/>
        <v>-9.2453846009448171E-2</v>
      </c>
      <c r="L8" s="22">
        <f t="shared" si="2"/>
        <v>2.9487197753041983E-4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592464.272</v>
      </c>
      <c r="F9" s="25">
        <f>VLOOKUP(C9,RA!B13:I46,8,0)</f>
        <v>-20383.553599999999</v>
      </c>
      <c r="G9" s="16">
        <f t="shared" si="0"/>
        <v>612847.82559999998</v>
      </c>
      <c r="H9" s="27">
        <f>RA!J13</f>
        <v>-3.4404696727434101</v>
      </c>
      <c r="I9" s="20">
        <f>VLOOKUP(B9,RMS!B:D,3,FALSE)</f>
        <v>592464.47252564097</v>
      </c>
      <c r="J9" s="21">
        <f>VLOOKUP(B9,RMS!B:E,4,FALSE)</f>
        <v>612847.82460341905</v>
      </c>
      <c r="K9" s="22">
        <f t="shared" si="1"/>
        <v>-0.20052564097568393</v>
      </c>
      <c r="L9" s="22">
        <f t="shared" si="2"/>
        <v>9.9658092949539423E-4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211481.63709999999</v>
      </c>
      <c r="F10" s="25">
        <f>VLOOKUP(C10,RA!B14:I47,8,0)</f>
        <v>36363.953200000004</v>
      </c>
      <c r="G10" s="16">
        <f t="shared" si="0"/>
        <v>175117.6839</v>
      </c>
      <c r="H10" s="27">
        <f>RA!J14</f>
        <v>17.1948513822054</v>
      </c>
      <c r="I10" s="20">
        <f>VLOOKUP(B10,RMS!B:D,3,FALSE)</f>
        <v>211481.62431367501</v>
      </c>
      <c r="J10" s="21">
        <f>VLOOKUP(B10,RMS!B:E,4,FALSE)</f>
        <v>175117.68447777801</v>
      </c>
      <c r="K10" s="22">
        <f t="shared" si="1"/>
        <v>1.2786324979970232E-2</v>
      </c>
      <c r="L10" s="22">
        <f t="shared" si="2"/>
        <v>-5.7777800248004496E-4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231887.67360000001</v>
      </c>
      <c r="F11" s="25">
        <f>VLOOKUP(C11,RA!B15:I48,8,0)</f>
        <v>-28077.740900000001</v>
      </c>
      <c r="G11" s="16">
        <f t="shared" si="0"/>
        <v>259965.41450000001</v>
      </c>
      <c r="H11" s="27">
        <f>RA!J15</f>
        <v>-12.1083369650917</v>
      </c>
      <c r="I11" s="20">
        <f>VLOOKUP(B11,RMS!B:D,3,FALSE)</f>
        <v>231887.87439743601</v>
      </c>
      <c r="J11" s="21">
        <f>VLOOKUP(B11,RMS!B:E,4,FALSE)</f>
        <v>259965.416265812</v>
      </c>
      <c r="K11" s="22">
        <f t="shared" si="1"/>
        <v>-0.20079743600217625</v>
      </c>
      <c r="L11" s="22">
        <f t="shared" si="2"/>
        <v>-1.76581199048087E-3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952780.0675</v>
      </c>
      <c r="F12" s="25">
        <f>VLOOKUP(C12,RA!B16:I49,8,0)</f>
        <v>38724.141600000003</v>
      </c>
      <c r="G12" s="16">
        <f t="shared" si="0"/>
        <v>914055.92590000003</v>
      </c>
      <c r="H12" s="27">
        <f>RA!J16</f>
        <v>4.06433162498963</v>
      </c>
      <c r="I12" s="20">
        <f>VLOOKUP(B12,RMS!B:D,3,FALSE)</f>
        <v>952779.73918119702</v>
      </c>
      <c r="J12" s="21">
        <f>VLOOKUP(B12,RMS!B:E,4,FALSE)</f>
        <v>914055.92662222194</v>
      </c>
      <c r="K12" s="22">
        <f t="shared" si="1"/>
        <v>0.328318802989088</v>
      </c>
      <c r="L12" s="22">
        <f t="shared" si="2"/>
        <v>-7.2222191374748945E-4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615586.10580000002</v>
      </c>
      <c r="F13" s="25">
        <f>VLOOKUP(C13,RA!B17:I50,8,0)</f>
        <v>69923.3557</v>
      </c>
      <c r="G13" s="16">
        <f t="shared" si="0"/>
        <v>545662.75010000006</v>
      </c>
      <c r="H13" s="27">
        <f>RA!J17</f>
        <v>11.358826172518899</v>
      </c>
      <c r="I13" s="20">
        <f>VLOOKUP(B13,RMS!B:D,3,FALSE)</f>
        <v>615586.21431196597</v>
      </c>
      <c r="J13" s="21">
        <f>VLOOKUP(B13,RMS!B:E,4,FALSE)</f>
        <v>545662.75073675194</v>
      </c>
      <c r="K13" s="22">
        <f t="shared" si="1"/>
        <v>-0.10851196595467627</v>
      </c>
      <c r="L13" s="22">
        <f t="shared" si="2"/>
        <v>-6.367518799379468E-4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2540773.0953000002</v>
      </c>
      <c r="F14" s="25">
        <f>VLOOKUP(C14,RA!B18:I51,8,0)</f>
        <v>406573.55709999998</v>
      </c>
      <c r="G14" s="16">
        <f t="shared" si="0"/>
        <v>2134199.5382000003</v>
      </c>
      <c r="H14" s="27">
        <f>RA!J18</f>
        <v>16.0019624677265</v>
      </c>
      <c r="I14" s="20">
        <f>VLOOKUP(B14,RMS!B:D,3,FALSE)</f>
        <v>2540773.0226521399</v>
      </c>
      <c r="J14" s="21">
        <f>VLOOKUP(B14,RMS!B:E,4,FALSE)</f>
        <v>2134199.5142760701</v>
      </c>
      <c r="K14" s="22">
        <f t="shared" si="1"/>
        <v>7.2647860273718834E-2</v>
      </c>
      <c r="L14" s="22">
        <f t="shared" si="2"/>
        <v>2.3923930246382952E-2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731010.64619999996</v>
      </c>
      <c r="F15" s="25">
        <f>VLOOKUP(C15,RA!B19:I52,8,0)</f>
        <v>67190.795700000002</v>
      </c>
      <c r="G15" s="16">
        <f t="shared" si="0"/>
        <v>663819.85049999994</v>
      </c>
      <c r="H15" s="27">
        <f>RA!J19</f>
        <v>9.1914934548869809</v>
      </c>
      <c r="I15" s="20">
        <f>VLOOKUP(B15,RMS!B:D,3,FALSE)</f>
        <v>731010.52795555606</v>
      </c>
      <c r="J15" s="21">
        <f>VLOOKUP(B15,RMS!B:E,4,FALSE)</f>
        <v>663819.85227179504</v>
      </c>
      <c r="K15" s="22">
        <f t="shared" si="1"/>
        <v>0.11824444390367717</v>
      </c>
      <c r="L15" s="22">
        <f t="shared" si="2"/>
        <v>-1.7717950977385044E-3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1506767.8234000001</v>
      </c>
      <c r="F16" s="25">
        <f>VLOOKUP(C16,RA!B20:I53,8,0)</f>
        <v>101394.7478</v>
      </c>
      <c r="G16" s="16">
        <f t="shared" si="0"/>
        <v>1405373.0756000001</v>
      </c>
      <c r="H16" s="27">
        <f>RA!J20</f>
        <v>6.7292880976980403</v>
      </c>
      <c r="I16" s="20">
        <f>VLOOKUP(B16,RMS!B:D,3,FALSE)</f>
        <v>1506767.9675</v>
      </c>
      <c r="J16" s="21">
        <f>VLOOKUP(B16,RMS!B:E,4,FALSE)</f>
        <v>1405373.0756000001</v>
      </c>
      <c r="K16" s="22">
        <f t="shared" si="1"/>
        <v>-0.14409999991767108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431841.25670000003</v>
      </c>
      <c r="F17" s="25">
        <f>VLOOKUP(C17,RA!B21:I54,8,0)</f>
        <v>44602.557500000003</v>
      </c>
      <c r="G17" s="16">
        <f t="shared" si="0"/>
        <v>387238.69920000003</v>
      </c>
      <c r="H17" s="27">
        <f>RA!J21</f>
        <v>10.3284613982553</v>
      </c>
      <c r="I17" s="20">
        <f>VLOOKUP(B17,RMS!B:D,3,FALSE)</f>
        <v>431841.06895049498</v>
      </c>
      <c r="J17" s="21">
        <f>VLOOKUP(B17,RMS!B:E,4,FALSE)</f>
        <v>387238.69902334199</v>
      </c>
      <c r="K17" s="22">
        <f t="shared" si="1"/>
        <v>0.18774950504302979</v>
      </c>
      <c r="L17" s="22">
        <f t="shared" si="2"/>
        <v>1.7665803898125887E-4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1479955.0009999999</v>
      </c>
      <c r="F18" s="25">
        <f>VLOOKUP(C18,RA!B22:I55,8,0)</f>
        <v>178344.34220000001</v>
      </c>
      <c r="G18" s="16">
        <f t="shared" si="0"/>
        <v>1301610.6587999999</v>
      </c>
      <c r="H18" s="27">
        <f>RA!J22</f>
        <v>12.050659788945801</v>
      </c>
      <c r="I18" s="20">
        <f>VLOOKUP(B18,RMS!B:D,3,FALSE)</f>
        <v>1479956.8776</v>
      </c>
      <c r="J18" s="21">
        <f>VLOOKUP(B18,RMS!B:E,4,FALSE)</f>
        <v>1301610.6569999999</v>
      </c>
      <c r="K18" s="22">
        <f t="shared" si="1"/>
        <v>-1.8766000000759959</v>
      </c>
      <c r="L18" s="22">
        <f t="shared" si="2"/>
        <v>1.7999999690800905E-3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3317580.6878</v>
      </c>
      <c r="F19" s="25">
        <f>VLOOKUP(C19,RA!B23:I56,8,0)</f>
        <v>273264.44300000003</v>
      </c>
      <c r="G19" s="16">
        <f t="shared" si="0"/>
        <v>3044316.2448</v>
      </c>
      <c r="H19" s="27">
        <f>RA!J23</f>
        <v>8.2368589859742301</v>
      </c>
      <c r="I19" s="20">
        <f>VLOOKUP(B19,RMS!B:D,3,FALSE)</f>
        <v>3317583.10338376</v>
      </c>
      <c r="J19" s="21">
        <f>VLOOKUP(B19,RMS!B:E,4,FALSE)</f>
        <v>3044316.2810923099</v>
      </c>
      <c r="K19" s="22">
        <f t="shared" si="1"/>
        <v>-2.4155837600119412</v>
      </c>
      <c r="L19" s="22">
        <f t="shared" si="2"/>
        <v>-3.6292309872806072E-2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339593.56229999999</v>
      </c>
      <c r="F20" s="25">
        <f>VLOOKUP(C20,RA!B24:I57,8,0)</f>
        <v>51641.810299999997</v>
      </c>
      <c r="G20" s="16">
        <f t="shared" si="0"/>
        <v>287951.75199999998</v>
      </c>
      <c r="H20" s="27">
        <f>RA!J24</f>
        <v>15.206946194810101</v>
      </c>
      <c r="I20" s="20">
        <f>VLOOKUP(B20,RMS!B:D,3,FALSE)</f>
        <v>339593.60620981001</v>
      </c>
      <c r="J20" s="21">
        <f>VLOOKUP(B20,RMS!B:E,4,FALSE)</f>
        <v>287951.76074226201</v>
      </c>
      <c r="K20" s="22">
        <f t="shared" si="1"/>
        <v>-4.3909810017794371E-2</v>
      </c>
      <c r="L20" s="22">
        <f t="shared" si="2"/>
        <v>-8.7422620272263885E-3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422557.61459999997</v>
      </c>
      <c r="F21" s="25">
        <f>VLOOKUP(C21,RA!B25:I58,8,0)</f>
        <v>36171.957199999997</v>
      </c>
      <c r="G21" s="16">
        <f t="shared" si="0"/>
        <v>386385.65739999997</v>
      </c>
      <c r="H21" s="27">
        <f>RA!J25</f>
        <v>8.5602426628238604</v>
      </c>
      <c r="I21" s="20">
        <f>VLOOKUP(B21,RMS!B:D,3,FALSE)</f>
        <v>422557.61284315097</v>
      </c>
      <c r="J21" s="21">
        <f>VLOOKUP(B21,RMS!B:E,4,FALSE)</f>
        <v>386385.66091790597</v>
      </c>
      <c r="K21" s="22">
        <f t="shared" si="1"/>
        <v>1.7568490002304316E-3</v>
      </c>
      <c r="L21" s="22">
        <f t="shared" si="2"/>
        <v>-3.5179060068912804E-3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800320.3578</v>
      </c>
      <c r="F22" s="25">
        <f>VLOOKUP(C22,RA!B26:I59,8,0)</f>
        <v>166719.11060000001</v>
      </c>
      <c r="G22" s="16">
        <f t="shared" si="0"/>
        <v>633601.24719999998</v>
      </c>
      <c r="H22" s="27">
        <f>RA!J26</f>
        <v>20.831546889334899</v>
      </c>
      <c r="I22" s="20">
        <f>VLOOKUP(B22,RMS!B:D,3,FALSE)</f>
        <v>800320.26330462098</v>
      </c>
      <c r="J22" s="21">
        <f>VLOOKUP(B22,RMS!B:E,4,FALSE)</f>
        <v>633601.25111831201</v>
      </c>
      <c r="K22" s="22">
        <f t="shared" si="1"/>
        <v>9.449537901673466E-2</v>
      </c>
      <c r="L22" s="22">
        <f t="shared" si="2"/>
        <v>-3.9183120243251324E-3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338636.93829999998</v>
      </c>
      <c r="F23" s="25">
        <f>VLOOKUP(C23,RA!B27:I60,8,0)</f>
        <v>87100.650299999994</v>
      </c>
      <c r="G23" s="16">
        <f t="shared" si="0"/>
        <v>251536.288</v>
      </c>
      <c r="H23" s="27">
        <f>RA!J27</f>
        <v>25.720953755740901</v>
      </c>
      <c r="I23" s="20">
        <f>VLOOKUP(B23,RMS!B:D,3,FALSE)</f>
        <v>338636.81797181797</v>
      </c>
      <c r="J23" s="21">
        <f>VLOOKUP(B23,RMS!B:E,4,FALSE)</f>
        <v>251536.31139211601</v>
      </c>
      <c r="K23" s="22">
        <f t="shared" si="1"/>
        <v>0.12032818200532347</v>
      </c>
      <c r="L23" s="22">
        <f t="shared" si="2"/>
        <v>-2.3392116010654718E-2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1127473.9579</v>
      </c>
      <c r="F24" s="25">
        <f>VLOOKUP(C24,RA!B28:I61,8,0)</f>
        <v>67904.049799999993</v>
      </c>
      <c r="G24" s="16">
        <f t="shared" si="0"/>
        <v>1059569.9081000001</v>
      </c>
      <c r="H24" s="27">
        <f>RA!J28</f>
        <v>6.0226712399172504</v>
      </c>
      <c r="I24" s="20">
        <f>VLOOKUP(B24,RMS!B:D,3,FALSE)</f>
        <v>1127473.9531415901</v>
      </c>
      <c r="J24" s="21">
        <f>VLOOKUP(B24,RMS!B:E,4,FALSE)</f>
        <v>1059569.9019867301</v>
      </c>
      <c r="K24" s="22">
        <f t="shared" si="1"/>
        <v>4.7584099229425192E-3</v>
      </c>
      <c r="L24" s="22">
        <f t="shared" si="2"/>
        <v>6.1132700648158789E-3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738011.31200000003</v>
      </c>
      <c r="F25" s="25">
        <f>VLOOKUP(C25,RA!B29:I62,8,0)</f>
        <v>127512.2438</v>
      </c>
      <c r="G25" s="16">
        <f t="shared" si="0"/>
        <v>610499.0682000001</v>
      </c>
      <c r="H25" s="27">
        <f>RA!J29</f>
        <v>17.277816982837798</v>
      </c>
      <c r="I25" s="20">
        <f>VLOOKUP(B25,RMS!B:D,3,FALSE)</f>
        <v>738011.31136548705</v>
      </c>
      <c r="J25" s="21">
        <f>VLOOKUP(B25,RMS!B:E,4,FALSE)</f>
        <v>610499.05955181702</v>
      </c>
      <c r="K25" s="22">
        <f t="shared" si="1"/>
        <v>6.3451298046857119E-4</v>
      </c>
      <c r="L25" s="22">
        <f t="shared" si="2"/>
        <v>8.648183080367744E-3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1286138.3851000001</v>
      </c>
      <c r="F26" s="25">
        <f>VLOOKUP(C26,RA!B30:I63,8,0)</f>
        <v>195663.6654</v>
      </c>
      <c r="G26" s="16">
        <f t="shared" si="0"/>
        <v>1090474.7197</v>
      </c>
      <c r="H26" s="27">
        <f>RA!J30</f>
        <v>15.2132669133257</v>
      </c>
      <c r="I26" s="20">
        <f>VLOOKUP(B26,RMS!B:D,3,FALSE)</f>
        <v>1286138.3956663699</v>
      </c>
      <c r="J26" s="21">
        <f>VLOOKUP(B26,RMS!B:E,4,FALSE)</f>
        <v>1090474.6492506601</v>
      </c>
      <c r="K26" s="22">
        <f t="shared" si="1"/>
        <v>-1.056636986322701E-2</v>
      </c>
      <c r="L26" s="22">
        <f t="shared" si="2"/>
        <v>7.0449339924380183E-2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874001.42310000001</v>
      </c>
      <c r="F27" s="25">
        <f>VLOOKUP(C27,RA!B31:I64,8,0)</f>
        <v>31100.1178</v>
      </c>
      <c r="G27" s="16">
        <f t="shared" si="0"/>
        <v>842901.30530000001</v>
      </c>
      <c r="H27" s="27">
        <f>RA!J31</f>
        <v>3.55836008706838</v>
      </c>
      <c r="I27" s="20">
        <f>VLOOKUP(B27,RMS!B:D,3,FALSE)</f>
        <v>874001.41491681396</v>
      </c>
      <c r="J27" s="21">
        <f>VLOOKUP(B27,RMS!B:E,4,FALSE)</f>
        <v>842901.50973274303</v>
      </c>
      <c r="K27" s="22">
        <f t="shared" si="1"/>
        <v>8.1831860588863492E-3</v>
      </c>
      <c r="L27" s="22">
        <f t="shared" si="2"/>
        <v>-0.20443274301942438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146829.18210000001</v>
      </c>
      <c r="F28" s="25">
        <f>VLOOKUP(C28,RA!B32:I65,8,0)</f>
        <v>39161.381800000003</v>
      </c>
      <c r="G28" s="16">
        <f t="shared" si="0"/>
        <v>107667.8003</v>
      </c>
      <c r="H28" s="27">
        <f>RA!J32</f>
        <v>26.671388643524999</v>
      </c>
      <c r="I28" s="20">
        <f>VLOOKUP(B28,RMS!B:D,3,FALSE)</f>
        <v>146829.071904485</v>
      </c>
      <c r="J28" s="21">
        <f>VLOOKUP(B28,RMS!B:E,4,FALSE)</f>
        <v>107667.800063923</v>
      </c>
      <c r="K28" s="22">
        <f t="shared" si="1"/>
        <v>0.11019551500794478</v>
      </c>
      <c r="L28" s="22">
        <f t="shared" si="2"/>
        <v>2.3607700131833553E-4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2.9060000000000001</v>
      </c>
      <c r="F29" s="25">
        <f>VLOOKUP(C29,RA!B33:I66,8,0)</f>
        <v>-3.9199999999999999E-2</v>
      </c>
      <c r="G29" s="16">
        <f t="shared" si="0"/>
        <v>2.9452000000000003</v>
      </c>
      <c r="H29" s="27">
        <f>RA!J33</f>
        <v>-1.3489332415691699</v>
      </c>
      <c r="I29" s="20">
        <f>VLOOKUP(B29,RMS!B:D,3,FALSE)</f>
        <v>2.9060000000000001</v>
      </c>
      <c r="J29" s="21">
        <f>VLOOKUP(B29,RMS!B:E,4,FALSE)</f>
        <v>2.9451999999999998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292373.9522</v>
      </c>
      <c r="F30" s="25">
        <f>VLOOKUP(C30,RA!B34:I68,8,0)</f>
        <v>27288.769199999999</v>
      </c>
      <c r="G30" s="16">
        <f t="shared" si="0"/>
        <v>265085.18300000002</v>
      </c>
      <c r="H30" s="27">
        <f>RA!J34</f>
        <v>9.3335158603092605</v>
      </c>
      <c r="I30" s="20">
        <f>VLOOKUP(B30,RMS!B:D,3,FALSE)</f>
        <v>292373.95110000001</v>
      </c>
      <c r="J30" s="21">
        <f>VLOOKUP(B30,RMS!B:E,4,FALSE)</f>
        <v>265085.17420000001</v>
      </c>
      <c r="K30" s="22">
        <f t="shared" si="1"/>
        <v>1.0999999940395355E-3</v>
      </c>
      <c r="L30" s="22">
        <f t="shared" si="2"/>
        <v>8.8000000105239451E-3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218603.41889999999</v>
      </c>
      <c r="F34" s="25">
        <f>VLOOKUP(C34,RA!B8:I72,8,0)</f>
        <v>11157.1577</v>
      </c>
      <c r="G34" s="16">
        <f t="shared" si="0"/>
        <v>207446.26119999998</v>
      </c>
      <c r="H34" s="27">
        <f>RA!J38</f>
        <v>5.1038349519610398</v>
      </c>
      <c r="I34" s="20">
        <f>VLOOKUP(B34,RMS!B:D,3,FALSE)</f>
        <v>218603.41880341899</v>
      </c>
      <c r="J34" s="21">
        <f>VLOOKUP(B34,RMS!B:E,4,FALSE)</f>
        <v>207446.26068376101</v>
      </c>
      <c r="K34" s="22">
        <f t="shared" si="1"/>
        <v>9.6581003163009882E-5</v>
      </c>
      <c r="L34" s="22">
        <f t="shared" si="2"/>
        <v>5.1623897161334753E-4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695695.96039999998</v>
      </c>
      <c r="F35" s="25">
        <f>VLOOKUP(C35,RA!B8:I73,8,0)</f>
        <v>44330.840799999998</v>
      </c>
      <c r="G35" s="16">
        <f t="shared" si="0"/>
        <v>651365.11959999998</v>
      </c>
      <c r="H35" s="27">
        <f>RA!J39</f>
        <v>6.3721572818262997</v>
      </c>
      <c r="I35" s="20">
        <f>VLOOKUP(B35,RMS!B:D,3,FALSE)</f>
        <v>695695.94880854699</v>
      </c>
      <c r="J35" s="21">
        <f>VLOOKUP(B35,RMS!B:E,4,FALSE)</f>
        <v>651365.12356923101</v>
      </c>
      <c r="K35" s="22">
        <f t="shared" si="1"/>
        <v>1.1591452988795936E-2</v>
      </c>
      <c r="L35" s="22">
        <f t="shared" si="2"/>
        <v>-3.9692310383543372E-3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17829.86</v>
      </c>
      <c r="F38" s="25">
        <f>VLOOKUP(C38,RA!B8:I76,8,0)</f>
        <v>2416.1718000000001</v>
      </c>
      <c r="G38" s="16">
        <f t="shared" si="0"/>
        <v>15413.688200000001</v>
      </c>
      <c r="H38" s="27" t="e">
        <f>RA!#REF!</f>
        <v>#REF!</v>
      </c>
      <c r="I38" s="20">
        <f>VLOOKUP(B38,RMS!B:D,3,FALSE)</f>
        <v>17829.8598441873</v>
      </c>
      <c r="J38" s="21">
        <f>VLOOKUP(B38,RMS!B:E,4,FALSE)</f>
        <v>15413.688661977199</v>
      </c>
      <c r="K38" s="22">
        <f t="shared" si="1"/>
        <v>1.558127005409915E-4</v>
      </c>
      <c r="L38" s="22">
        <f t="shared" si="2"/>
        <v>-4.6197719893825706E-4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4.25" thickTop="1" thickBo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8" t="s">
        <v>5</v>
      </c>
      <c r="B7" s="49"/>
      <c r="C7" s="50"/>
      <c r="D7" s="64">
        <v>21537997.526500002</v>
      </c>
      <c r="E7" s="64">
        <v>28434653</v>
      </c>
      <c r="F7" s="65">
        <v>75.745596496289195</v>
      </c>
      <c r="G7" s="64">
        <v>31318862.673900001</v>
      </c>
      <c r="H7" s="65">
        <v>-31.2299499801154</v>
      </c>
      <c r="I7" s="64">
        <v>2406814.4717999999</v>
      </c>
      <c r="J7" s="65">
        <v>11.174736503886701</v>
      </c>
      <c r="K7" s="64">
        <v>1453537.2982000001</v>
      </c>
      <c r="L7" s="65">
        <v>4.64109221760254</v>
      </c>
      <c r="M7" s="65">
        <v>0.65583261934901804</v>
      </c>
      <c r="N7" s="64">
        <v>391781910.76840001</v>
      </c>
      <c r="O7" s="64">
        <v>391781910.76840001</v>
      </c>
      <c r="P7" s="64">
        <v>1129126</v>
      </c>
      <c r="Q7" s="64">
        <v>948811</v>
      </c>
      <c r="R7" s="65">
        <v>19.004311712237701</v>
      </c>
      <c r="S7" s="64">
        <v>19.0749283308506</v>
      </c>
      <c r="T7" s="64">
        <v>18.744188528062999</v>
      </c>
      <c r="U7" s="66">
        <v>1.7338980102622299</v>
      </c>
      <c r="V7" s="54"/>
      <c r="W7" s="54"/>
    </row>
    <row r="8" spans="1:23" ht="13.5" thickBot="1" x14ac:dyDescent="0.25">
      <c r="A8" s="51">
        <v>42021</v>
      </c>
      <c r="B8" s="41" t="s">
        <v>6</v>
      </c>
      <c r="C8" s="42"/>
      <c r="D8" s="67">
        <v>903892.59039999999</v>
      </c>
      <c r="E8" s="67">
        <v>927892</v>
      </c>
      <c r="F8" s="68">
        <v>97.413555715535907</v>
      </c>
      <c r="G8" s="67">
        <v>1082320.6617999999</v>
      </c>
      <c r="H8" s="68">
        <v>-16.485693907317401</v>
      </c>
      <c r="I8" s="67">
        <v>231817.777</v>
      </c>
      <c r="J8" s="68">
        <v>25.6466066280523</v>
      </c>
      <c r="K8" s="67">
        <v>130444.8793</v>
      </c>
      <c r="L8" s="68">
        <v>12.052331984779601</v>
      </c>
      <c r="M8" s="68">
        <v>0.77713205948744402</v>
      </c>
      <c r="N8" s="67">
        <v>14813658.4783</v>
      </c>
      <c r="O8" s="67">
        <v>14813658.4783</v>
      </c>
      <c r="P8" s="67">
        <v>33138</v>
      </c>
      <c r="Q8" s="67">
        <v>27105</v>
      </c>
      <c r="R8" s="68">
        <v>22.257885998893201</v>
      </c>
      <c r="S8" s="67">
        <v>27.276618697567699</v>
      </c>
      <c r="T8" s="67">
        <v>27.190014204021399</v>
      </c>
      <c r="U8" s="69">
        <v>0.31750450635609301</v>
      </c>
      <c r="V8" s="54"/>
      <c r="W8" s="54"/>
    </row>
    <row r="9" spans="1:23" ht="12" customHeight="1" thickBot="1" x14ac:dyDescent="0.25">
      <c r="A9" s="52"/>
      <c r="B9" s="41" t="s">
        <v>7</v>
      </c>
      <c r="C9" s="42"/>
      <c r="D9" s="67">
        <v>148430.0318</v>
      </c>
      <c r="E9" s="67">
        <v>246730</v>
      </c>
      <c r="F9" s="68">
        <v>60.158891014469297</v>
      </c>
      <c r="G9" s="67">
        <v>184456.29380000001</v>
      </c>
      <c r="H9" s="68">
        <v>-19.531055979614401</v>
      </c>
      <c r="I9" s="67">
        <v>33257.266300000003</v>
      </c>
      <c r="J9" s="68">
        <v>22.406022485269101</v>
      </c>
      <c r="K9" s="67">
        <v>33129.3629</v>
      </c>
      <c r="L9" s="68">
        <v>17.960548928691502</v>
      </c>
      <c r="M9" s="68">
        <v>3.8607262200020002E-3</v>
      </c>
      <c r="N9" s="67">
        <v>2081565.6529000001</v>
      </c>
      <c r="O9" s="67">
        <v>2081565.6529000001</v>
      </c>
      <c r="P9" s="67">
        <v>8168</v>
      </c>
      <c r="Q9" s="67">
        <v>5371</v>
      </c>
      <c r="R9" s="68">
        <v>52.075963507726698</v>
      </c>
      <c r="S9" s="67">
        <v>18.172139054848198</v>
      </c>
      <c r="T9" s="67">
        <v>17.445920219698401</v>
      </c>
      <c r="U9" s="69">
        <v>3.9963310480835101</v>
      </c>
      <c r="V9" s="54"/>
      <c r="W9" s="54"/>
    </row>
    <row r="10" spans="1:23" ht="13.5" thickBot="1" x14ac:dyDescent="0.25">
      <c r="A10" s="52"/>
      <c r="B10" s="41" t="s">
        <v>8</v>
      </c>
      <c r="C10" s="42"/>
      <c r="D10" s="67">
        <v>216668.416</v>
      </c>
      <c r="E10" s="67">
        <v>290841</v>
      </c>
      <c r="F10" s="68">
        <v>74.497205002045803</v>
      </c>
      <c r="G10" s="67">
        <v>235608.68530000001</v>
      </c>
      <c r="H10" s="68">
        <v>-8.0388671902665294</v>
      </c>
      <c r="I10" s="67">
        <v>53136.885300000002</v>
      </c>
      <c r="J10" s="68">
        <v>24.524518285120099</v>
      </c>
      <c r="K10" s="67">
        <v>59166.290399999998</v>
      </c>
      <c r="L10" s="68">
        <v>25.1121007379943</v>
      </c>
      <c r="M10" s="68">
        <v>-0.101906086375157</v>
      </c>
      <c r="N10" s="67">
        <v>3036998.7078999998</v>
      </c>
      <c r="O10" s="67">
        <v>3036998.7078999998</v>
      </c>
      <c r="P10" s="67">
        <v>105210</v>
      </c>
      <c r="Q10" s="67">
        <v>87295</v>
      </c>
      <c r="R10" s="68">
        <v>20.5223666876682</v>
      </c>
      <c r="S10" s="67">
        <v>2.0593899439216798</v>
      </c>
      <c r="T10" s="67">
        <v>1.6076216014662901</v>
      </c>
      <c r="U10" s="69">
        <v>21.936998565463</v>
      </c>
      <c r="V10" s="54"/>
      <c r="W10" s="54"/>
    </row>
    <row r="11" spans="1:23" ht="13.5" thickBot="1" x14ac:dyDescent="0.25">
      <c r="A11" s="52"/>
      <c r="B11" s="41" t="s">
        <v>9</v>
      </c>
      <c r="C11" s="42"/>
      <c r="D11" s="67">
        <v>77984.745500000005</v>
      </c>
      <c r="E11" s="67">
        <v>61551</v>
      </c>
      <c r="F11" s="68">
        <v>126.699396435476</v>
      </c>
      <c r="G11" s="67">
        <v>81374.664900000003</v>
      </c>
      <c r="H11" s="68">
        <v>-4.1658167246105604</v>
      </c>
      <c r="I11" s="67">
        <v>15458.975399999999</v>
      </c>
      <c r="J11" s="68">
        <v>19.823076039916</v>
      </c>
      <c r="K11" s="67">
        <v>12805.152700000001</v>
      </c>
      <c r="L11" s="68">
        <v>15.7360435409916</v>
      </c>
      <c r="M11" s="68">
        <v>0.207246470399373</v>
      </c>
      <c r="N11" s="67">
        <v>1278065.8587</v>
      </c>
      <c r="O11" s="67">
        <v>1278065.8587</v>
      </c>
      <c r="P11" s="67">
        <v>3828</v>
      </c>
      <c r="Q11" s="67">
        <v>3025</v>
      </c>
      <c r="R11" s="68">
        <v>26.545454545454501</v>
      </c>
      <c r="S11" s="67">
        <v>20.372190569488001</v>
      </c>
      <c r="T11" s="67">
        <v>20.551757057851201</v>
      </c>
      <c r="U11" s="69">
        <v>-0.88142945527025796</v>
      </c>
      <c r="V11" s="54"/>
      <c r="W11" s="54"/>
    </row>
    <row r="12" spans="1:23" ht="13.5" thickBot="1" x14ac:dyDescent="0.25">
      <c r="A12" s="52"/>
      <c r="B12" s="41" t="s">
        <v>10</v>
      </c>
      <c r="C12" s="42"/>
      <c r="D12" s="67">
        <v>280824.64569999999</v>
      </c>
      <c r="E12" s="67">
        <v>389094</v>
      </c>
      <c r="F12" s="68">
        <v>72.173985129557394</v>
      </c>
      <c r="G12" s="67">
        <v>495213.23090000002</v>
      </c>
      <c r="H12" s="68">
        <v>-43.292176343990299</v>
      </c>
      <c r="I12" s="67">
        <v>17055.081200000001</v>
      </c>
      <c r="J12" s="68">
        <v>6.0732138226285297</v>
      </c>
      <c r="K12" s="67">
        <v>-28362.969700000001</v>
      </c>
      <c r="L12" s="68">
        <v>-5.7274256684243197</v>
      </c>
      <c r="M12" s="68">
        <v>-1.6013150731532899</v>
      </c>
      <c r="N12" s="67">
        <v>7772334.6438999996</v>
      </c>
      <c r="O12" s="67">
        <v>7772334.6438999996</v>
      </c>
      <c r="P12" s="67">
        <v>3314</v>
      </c>
      <c r="Q12" s="67">
        <v>2848</v>
      </c>
      <c r="R12" s="68">
        <v>16.362359550561798</v>
      </c>
      <c r="S12" s="67">
        <v>84.738879209414605</v>
      </c>
      <c r="T12" s="67">
        <v>82.210911235955095</v>
      </c>
      <c r="U12" s="69">
        <v>2.9832445236999199</v>
      </c>
      <c r="V12" s="54"/>
      <c r="W12" s="54"/>
    </row>
    <row r="13" spans="1:23" ht="13.5" thickBot="1" x14ac:dyDescent="0.25">
      <c r="A13" s="52"/>
      <c r="B13" s="41" t="s">
        <v>11</v>
      </c>
      <c r="C13" s="42"/>
      <c r="D13" s="67">
        <v>592464.272</v>
      </c>
      <c r="E13" s="67">
        <v>448550</v>
      </c>
      <c r="F13" s="68">
        <v>132.084332181474</v>
      </c>
      <c r="G13" s="67">
        <v>469212.72360000003</v>
      </c>
      <c r="H13" s="68">
        <v>26.267733631424498</v>
      </c>
      <c r="I13" s="67">
        <v>-20383.553599999999</v>
      </c>
      <c r="J13" s="68">
        <v>-3.4404696727434101</v>
      </c>
      <c r="K13" s="67">
        <v>71979.614600000001</v>
      </c>
      <c r="L13" s="68">
        <v>15.340507829314999</v>
      </c>
      <c r="M13" s="68">
        <v>-1.2831850894628201</v>
      </c>
      <c r="N13" s="67">
        <v>6819877.4868000001</v>
      </c>
      <c r="O13" s="67">
        <v>6819877.4868000001</v>
      </c>
      <c r="P13" s="67">
        <v>18336</v>
      </c>
      <c r="Q13" s="67">
        <v>11484</v>
      </c>
      <c r="R13" s="68">
        <v>59.665621734587297</v>
      </c>
      <c r="S13" s="67">
        <v>32.311533158813297</v>
      </c>
      <c r="T13" s="67">
        <v>32.914016901776399</v>
      </c>
      <c r="U13" s="69">
        <v>-1.86460896176569</v>
      </c>
      <c r="V13" s="54"/>
      <c r="W13" s="54"/>
    </row>
    <row r="14" spans="1:23" ht="13.5" thickBot="1" x14ac:dyDescent="0.25">
      <c r="A14" s="52"/>
      <c r="B14" s="41" t="s">
        <v>12</v>
      </c>
      <c r="C14" s="42"/>
      <c r="D14" s="67">
        <v>211481.63709999999</v>
      </c>
      <c r="E14" s="67">
        <v>292456</v>
      </c>
      <c r="F14" s="68">
        <v>72.312292139672294</v>
      </c>
      <c r="G14" s="67">
        <v>295720.65899999999</v>
      </c>
      <c r="H14" s="68">
        <v>-28.486011827803999</v>
      </c>
      <c r="I14" s="67">
        <v>36363.953200000004</v>
      </c>
      <c r="J14" s="68">
        <v>17.1948513822054</v>
      </c>
      <c r="K14" s="67">
        <v>40934.804900000003</v>
      </c>
      <c r="L14" s="68">
        <v>13.8423893137611</v>
      </c>
      <c r="M14" s="68">
        <v>-0.111661743867258</v>
      </c>
      <c r="N14" s="67">
        <v>3468608.5148999998</v>
      </c>
      <c r="O14" s="67">
        <v>3468608.5148999998</v>
      </c>
      <c r="P14" s="67">
        <v>2800</v>
      </c>
      <c r="Q14" s="67">
        <v>2244</v>
      </c>
      <c r="R14" s="68">
        <v>24.777183600712998</v>
      </c>
      <c r="S14" s="67">
        <v>75.529156107142896</v>
      </c>
      <c r="T14" s="67">
        <v>75.916663547237107</v>
      </c>
      <c r="U14" s="69">
        <v>-0.51305675856423105</v>
      </c>
      <c r="V14" s="54"/>
      <c r="W14" s="54"/>
    </row>
    <row r="15" spans="1:23" ht="13.5" thickBot="1" x14ac:dyDescent="0.25">
      <c r="A15" s="52"/>
      <c r="B15" s="41" t="s">
        <v>13</v>
      </c>
      <c r="C15" s="42"/>
      <c r="D15" s="67">
        <v>231887.67360000001</v>
      </c>
      <c r="E15" s="67">
        <v>178440</v>
      </c>
      <c r="F15" s="68">
        <v>129.952742434432</v>
      </c>
      <c r="G15" s="67">
        <v>169788.73929999999</v>
      </c>
      <c r="H15" s="68">
        <v>36.574236051236198</v>
      </c>
      <c r="I15" s="67">
        <v>-28077.740900000001</v>
      </c>
      <c r="J15" s="68">
        <v>-12.1083369650917</v>
      </c>
      <c r="K15" s="67">
        <v>18393.281599999998</v>
      </c>
      <c r="L15" s="68">
        <v>10.833039738578201</v>
      </c>
      <c r="M15" s="68">
        <v>-2.5265215588283101</v>
      </c>
      <c r="N15" s="67">
        <v>2898234.9197999998</v>
      </c>
      <c r="O15" s="67">
        <v>2898234.9197999998</v>
      </c>
      <c r="P15" s="67">
        <v>7884</v>
      </c>
      <c r="Q15" s="67">
        <v>4725</v>
      </c>
      <c r="R15" s="68">
        <v>66.857142857142904</v>
      </c>
      <c r="S15" s="67">
        <v>29.4124395738204</v>
      </c>
      <c r="T15" s="67">
        <v>28.095173100529099</v>
      </c>
      <c r="U15" s="69">
        <v>4.4786032453553002</v>
      </c>
      <c r="V15" s="54"/>
      <c r="W15" s="54"/>
    </row>
    <row r="16" spans="1:23" ht="13.5" thickBot="1" x14ac:dyDescent="0.25">
      <c r="A16" s="52"/>
      <c r="B16" s="41" t="s">
        <v>14</v>
      </c>
      <c r="C16" s="42"/>
      <c r="D16" s="67">
        <v>952780.0675</v>
      </c>
      <c r="E16" s="67">
        <v>1129931</v>
      </c>
      <c r="F16" s="68">
        <v>84.321968996336906</v>
      </c>
      <c r="G16" s="67">
        <v>857658.94200000004</v>
      </c>
      <c r="H16" s="68">
        <v>11.090786889971</v>
      </c>
      <c r="I16" s="67">
        <v>38724.141600000003</v>
      </c>
      <c r="J16" s="68">
        <v>4.06433162498963</v>
      </c>
      <c r="K16" s="67">
        <v>44567.981399999997</v>
      </c>
      <c r="L16" s="68">
        <v>5.19646904118677</v>
      </c>
      <c r="M16" s="68">
        <v>-0.13112193140522199</v>
      </c>
      <c r="N16" s="67">
        <v>15526375.2425</v>
      </c>
      <c r="O16" s="67">
        <v>15526375.2425</v>
      </c>
      <c r="P16" s="67">
        <v>50290</v>
      </c>
      <c r="Q16" s="67">
        <v>37450</v>
      </c>
      <c r="R16" s="68">
        <v>34.285714285714299</v>
      </c>
      <c r="S16" s="67">
        <v>18.945716196062801</v>
      </c>
      <c r="T16" s="67">
        <v>19.474860667556701</v>
      </c>
      <c r="U16" s="69">
        <v>-2.7929504802983902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615586.10580000002</v>
      </c>
      <c r="E17" s="67">
        <v>1183781</v>
      </c>
      <c r="F17" s="68">
        <v>52.001688302143698</v>
      </c>
      <c r="G17" s="67">
        <v>1097113.3707999999</v>
      </c>
      <c r="H17" s="68">
        <v>-43.890383420345799</v>
      </c>
      <c r="I17" s="67">
        <v>69923.3557</v>
      </c>
      <c r="J17" s="68">
        <v>11.358826172518899</v>
      </c>
      <c r="K17" s="67">
        <v>1890.0886</v>
      </c>
      <c r="L17" s="68">
        <v>0.17227833059966899</v>
      </c>
      <c r="M17" s="68">
        <v>35.994750246099599</v>
      </c>
      <c r="N17" s="67">
        <v>17488754.991900001</v>
      </c>
      <c r="O17" s="67">
        <v>17488754.991900001</v>
      </c>
      <c r="P17" s="67">
        <v>12924</v>
      </c>
      <c r="Q17" s="67">
        <v>11382</v>
      </c>
      <c r="R17" s="68">
        <v>13.547706905640499</v>
      </c>
      <c r="S17" s="67">
        <v>47.631236908078002</v>
      </c>
      <c r="T17" s="67">
        <v>47.381104305043102</v>
      </c>
      <c r="U17" s="69">
        <v>0.52514404259050596</v>
      </c>
    </row>
    <row r="18" spans="1:21" ht="12" thickBot="1" x14ac:dyDescent="0.2">
      <c r="A18" s="52"/>
      <c r="B18" s="41" t="s">
        <v>16</v>
      </c>
      <c r="C18" s="42"/>
      <c r="D18" s="67">
        <v>2540773.0953000002</v>
      </c>
      <c r="E18" s="67">
        <v>3901755</v>
      </c>
      <c r="F18" s="68">
        <v>65.118724658519099</v>
      </c>
      <c r="G18" s="67">
        <v>4066241.1740000001</v>
      </c>
      <c r="H18" s="68">
        <v>-37.515435347367301</v>
      </c>
      <c r="I18" s="67">
        <v>406573.55709999998</v>
      </c>
      <c r="J18" s="68">
        <v>16.0019624677265</v>
      </c>
      <c r="K18" s="67">
        <v>415890.69040000002</v>
      </c>
      <c r="L18" s="68">
        <v>10.227890393202699</v>
      </c>
      <c r="M18" s="68">
        <v>-2.2402841696309E-2</v>
      </c>
      <c r="N18" s="67">
        <v>38382366.729999997</v>
      </c>
      <c r="O18" s="67">
        <v>38382366.729999997</v>
      </c>
      <c r="P18" s="67">
        <v>112682</v>
      </c>
      <c r="Q18" s="67">
        <v>85572</v>
      </c>
      <c r="R18" s="68">
        <v>31.680923666619901</v>
      </c>
      <c r="S18" s="67">
        <v>22.548171804724799</v>
      </c>
      <c r="T18" s="67">
        <v>22.7877456855046</v>
      </c>
      <c r="U18" s="69">
        <v>-1.0624980280201699</v>
      </c>
    </row>
    <row r="19" spans="1:21" ht="12" thickBot="1" x14ac:dyDescent="0.2">
      <c r="A19" s="52"/>
      <c r="B19" s="41" t="s">
        <v>17</v>
      </c>
      <c r="C19" s="42"/>
      <c r="D19" s="67">
        <v>731010.64619999996</v>
      </c>
      <c r="E19" s="67">
        <v>2331626</v>
      </c>
      <c r="F19" s="68">
        <v>31.351968377432701</v>
      </c>
      <c r="G19" s="67">
        <v>2522746.3303</v>
      </c>
      <c r="H19" s="68">
        <v>-71.023220312718905</v>
      </c>
      <c r="I19" s="67">
        <v>67190.795700000002</v>
      </c>
      <c r="J19" s="68">
        <v>9.1914934548869809</v>
      </c>
      <c r="K19" s="67">
        <v>-394881.56709999999</v>
      </c>
      <c r="L19" s="68">
        <v>-15.652844773062901</v>
      </c>
      <c r="M19" s="68">
        <v>-1.1701542976377599</v>
      </c>
      <c r="N19" s="67">
        <v>15688519.070599999</v>
      </c>
      <c r="O19" s="67">
        <v>15688519.070599999</v>
      </c>
      <c r="P19" s="67">
        <v>18874</v>
      </c>
      <c r="Q19" s="67">
        <v>15292</v>
      </c>
      <c r="R19" s="68">
        <v>23.4240125555846</v>
      </c>
      <c r="S19" s="67">
        <v>38.731092836706601</v>
      </c>
      <c r="T19" s="67">
        <v>40.109140217106997</v>
      </c>
      <c r="U19" s="69">
        <v>-3.55798734161817</v>
      </c>
    </row>
    <row r="20" spans="1:21" ht="12" thickBot="1" x14ac:dyDescent="0.2">
      <c r="A20" s="52"/>
      <c r="B20" s="41" t="s">
        <v>18</v>
      </c>
      <c r="C20" s="42"/>
      <c r="D20" s="67">
        <v>1506767.8234000001</v>
      </c>
      <c r="E20" s="67">
        <v>1617272</v>
      </c>
      <c r="F20" s="68">
        <v>93.167248514782898</v>
      </c>
      <c r="G20" s="67">
        <v>2142223.1924000001</v>
      </c>
      <c r="H20" s="68">
        <v>-29.663359600176801</v>
      </c>
      <c r="I20" s="67">
        <v>101394.7478</v>
      </c>
      <c r="J20" s="68">
        <v>6.7292880976980403</v>
      </c>
      <c r="K20" s="67">
        <v>115742.5478</v>
      </c>
      <c r="L20" s="68">
        <v>5.4029173155543102</v>
      </c>
      <c r="M20" s="68">
        <v>-0.12396305656579</v>
      </c>
      <c r="N20" s="67">
        <v>24593302.0211</v>
      </c>
      <c r="O20" s="67">
        <v>24593302.0211</v>
      </c>
      <c r="P20" s="67">
        <v>50967</v>
      </c>
      <c r="Q20" s="67">
        <v>44290</v>
      </c>
      <c r="R20" s="68">
        <v>15.0756378414992</v>
      </c>
      <c r="S20" s="67">
        <v>29.563596511468202</v>
      </c>
      <c r="T20" s="67">
        <v>30.652217859562001</v>
      </c>
      <c r="U20" s="69">
        <v>-3.6823034967057402</v>
      </c>
    </row>
    <row r="21" spans="1:21" ht="12" thickBot="1" x14ac:dyDescent="0.2">
      <c r="A21" s="52"/>
      <c r="B21" s="41" t="s">
        <v>19</v>
      </c>
      <c r="C21" s="42"/>
      <c r="D21" s="67">
        <v>431841.25670000003</v>
      </c>
      <c r="E21" s="67">
        <v>778877</v>
      </c>
      <c r="F21" s="68">
        <v>55.444088951143797</v>
      </c>
      <c r="G21" s="67">
        <v>746130.92819999997</v>
      </c>
      <c r="H21" s="68">
        <v>-42.122589966643901</v>
      </c>
      <c r="I21" s="67">
        <v>44602.557500000003</v>
      </c>
      <c r="J21" s="68">
        <v>10.3284613982553</v>
      </c>
      <c r="K21" s="67">
        <v>45126.254399999998</v>
      </c>
      <c r="L21" s="68">
        <v>6.0480342918989596</v>
      </c>
      <c r="M21" s="68">
        <v>-1.1605148864294E-2</v>
      </c>
      <c r="N21" s="67">
        <v>7601790.8918000003</v>
      </c>
      <c r="O21" s="67">
        <v>7601790.8918000003</v>
      </c>
      <c r="P21" s="67">
        <v>35869</v>
      </c>
      <c r="Q21" s="67">
        <v>29370</v>
      </c>
      <c r="R21" s="68">
        <v>22.128021790943102</v>
      </c>
      <c r="S21" s="67">
        <v>12.039400504613999</v>
      </c>
      <c r="T21" s="67">
        <v>12.6085583146067</v>
      </c>
      <c r="U21" s="69">
        <v>-4.7274597250469599</v>
      </c>
    </row>
    <row r="22" spans="1:21" ht="12" thickBot="1" x14ac:dyDescent="0.2">
      <c r="A22" s="52"/>
      <c r="B22" s="41" t="s">
        <v>20</v>
      </c>
      <c r="C22" s="42"/>
      <c r="D22" s="67">
        <v>1479955.0009999999</v>
      </c>
      <c r="E22" s="67">
        <v>1747352</v>
      </c>
      <c r="F22" s="68">
        <v>84.697015884607097</v>
      </c>
      <c r="G22" s="67">
        <v>1545957.8129</v>
      </c>
      <c r="H22" s="68">
        <v>-4.2693798853532803</v>
      </c>
      <c r="I22" s="67">
        <v>178344.34220000001</v>
      </c>
      <c r="J22" s="68">
        <v>12.050659788945801</v>
      </c>
      <c r="K22" s="67">
        <v>151271.2604</v>
      </c>
      <c r="L22" s="68">
        <v>9.7849539707837394</v>
      </c>
      <c r="M22" s="68">
        <v>0.17897042523749601</v>
      </c>
      <c r="N22" s="67">
        <v>20535070.968899999</v>
      </c>
      <c r="O22" s="67">
        <v>20535070.968899999</v>
      </c>
      <c r="P22" s="67">
        <v>88540</v>
      </c>
      <c r="Q22" s="67">
        <v>70519</v>
      </c>
      <c r="R22" s="68">
        <v>25.554815014393299</v>
      </c>
      <c r="S22" s="67">
        <v>16.715100530833499</v>
      </c>
      <c r="T22" s="67">
        <v>16.465597526907601</v>
      </c>
      <c r="U22" s="69">
        <v>1.492680247215</v>
      </c>
    </row>
    <row r="23" spans="1:21" ht="12" thickBot="1" x14ac:dyDescent="0.2">
      <c r="A23" s="52"/>
      <c r="B23" s="41" t="s">
        <v>21</v>
      </c>
      <c r="C23" s="42"/>
      <c r="D23" s="67">
        <v>3317580.6878</v>
      </c>
      <c r="E23" s="67">
        <v>3420469</v>
      </c>
      <c r="F23" s="68">
        <v>96.991982321722602</v>
      </c>
      <c r="G23" s="67">
        <v>3667243.2847000002</v>
      </c>
      <c r="H23" s="68">
        <v>-9.5347532125511592</v>
      </c>
      <c r="I23" s="67">
        <v>273264.44300000003</v>
      </c>
      <c r="J23" s="68">
        <v>8.2368589859742301</v>
      </c>
      <c r="K23" s="67">
        <v>156700.8144</v>
      </c>
      <c r="L23" s="68">
        <v>4.2729866069635198</v>
      </c>
      <c r="M23" s="68">
        <v>0.74386102616196803</v>
      </c>
      <c r="N23" s="67">
        <v>54949394.926399998</v>
      </c>
      <c r="O23" s="67">
        <v>54949394.926399998</v>
      </c>
      <c r="P23" s="67">
        <v>101360</v>
      </c>
      <c r="Q23" s="67">
        <v>85617</v>
      </c>
      <c r="R23" s="68">
        <v>18.387703376665801</v>
      </c>
      <c r="S23" s="67">
        <v>32.730669769139702</v>
      </c>
      <c r="T23" s="67">
        <v>32.504198401018499</v>
      </c>
      <c r="U23" s="69">
        <v>0.69192402635994898</v>
      </c>
    </row>
    <row r="24" spans="1:21" ht="12" thickBot="1" x14ac:dyDescent="0.2">
      <c r="A24" s="52"/>
      <c r="B24" s="41" t="s">
        <v>22</v>
      </c>
      <c r="C24" s="42"/>
      <c r="D24" s="67">
        <v>339593.56229999999</v>
      </c>
      <c r="E24" s="67">
        <v>526903</v>
      </c>
      <c r="F24" s="68">
        <v>64.450869002453999</v>
      </c>
      <c r="G24" s="67">
        <v>668004.49280000001</v>
      </c>
      <c r="H24" s="68">
        <v>-49.162982291247197</v>
      </c>
      <c r="I24" s="67">
        <v>51641.810299999997</v>
      </c>
      <c r="J24" s="68">
        <v>15.206946194810101</v>
      </c>
      <c r="K24" s="67">
        <v>82967.587</v>
      </c>
      <c r="L24" s="68">
        <v>12.4202139198546</v>
      </c>
      <c r="M24" s="68">
        <v>-0.37756644290498698</v>
      </c>
      <c r="N24" s="67">
        <v>5271283.8158999998</v>
      </c>
      <c r="O24" s="67">
        <v>5271283.8158999998</v>
      </c>
      <c r="P24" s="67">
        <v>31848</v>
      </c>
      <c r="Q24" s="67">
        <v>27480</v>
      </c>
      <c r="R24" s="68">
        <v>15.895196506550199</v>
      </c>
      <c r="S24" s="67">
        <v>10.6629478240392</v>
      </c>
      <c r="T24" s="67">
        <v>10.3074138864629</v>
      </c>
      <c r="U24" s="69">
        <v>3.3342931377265601</v>
      </c>
    </row>
    <row r="25" spans="1:21" ht="12" thickBot="1" x14ac:dyDescent="0.2">
      <c r="A25" s="52"/>
      <c r="B25" s="41" t="s">
        <v>23</v>
      </c>
      <c r="C25" s="42"/>
      <c r="D25" s="67">
        <v>422557.61459999997</v>
      </c>
      <c r="E25" s="67">
        <v>343772</v>
      </c>
      <c r="F25" s="68">
        <v>122.917984768975</v>
      </c>
      <c r="G25" s="67">
        <v>454627.09389999998</v>
      </c>
      <c r="H25" s="68">
        <v>-7.0540184978623603</v>
      </c>
      <c r="I25" s="67">
        <v>36171.957199999997</v>
      </c>
      <c r="J25" s="68">
        <v>8.5602426628238604</v>
      </c>
      <c r="K25" s="67">
        <v>26540.947800000002</v>
      </c>
      <c r="L25" s="68">
        <v>5.83795997997382</v>
      </c>
      <c r="M25" s="68">
        <v>0.362873604687169</v>
      </c>
      <c r="N25" s="67">
        <v>8669077.4466999993</v>
      </c>
      <c r="O25" s="67">
        <v>8669077.4466999993</v>
      </c>
      <c r="P25" s="67">
        <v>23821</v>
      </c>
      <c r="Q25" s="67">
        <v>20650</v>
      </c>
      <c r="R25" s="68">
        <v>15.3559322033898</v>
      </c>
      <c r="S25" s="67">
        <v>17.738869678015199</v>
      </c>
      <c r="T25" s="67">
        <v>17.256654687651299</v>
      </c>
      <c r="U25" s="69">
        <v>2.7184087775417898</v>
      </c>
    </row>
    <row r="26" spans="1:21" ht="12" thickBot="1" x14ac:dyDescent="0.2">
      <c r="A26" s="52"/>
      <c r="B26" s="41" t="s">
        <v>24</v>
      </c>
      <c r="C26" s="42"/>
      <c r="D26" s="67">
        <v>800320.3578</v>
      </c>
      <c r="E26" s="67">
        <v>1074143</v>
      </c>
      <c r="F26" s="68">
        <v>74.507803690942495</v>
      </c>
      <c r="G26" s="67">
        <v>1325292.0567000001</v>
      </c>
      <c r="H26" s="68">
        <v>-39.611774344078398</v>
      </c>
      <c r="I26" s="67">
        <v>166719.11060000001</v>
      </c>
      <c r="J26" s="68">
        <v>20.831546889334899</v>
      </c>
      <c r="K26" s="67">
        <v>200906.22409999999</v>
      </c>
      <c r="L26" s="68">
        <v>15.1593924587657</v>
      </c>
      <c r="M26" s="68">
        <v>-0.17016453150293401</v>
      </c>
      <c r="N26" s="67">
        <v>12331550.953</v>
      </c>
      <c r="O26" s="67">
        <v>12331550.953</v>
      </c>
      <c r="P26" s="67">
        <v>57870</v>
      </c>
      <c r="Q26" s="67">
        <v>51466</v>
      </c>
      <c r="R26" s="68">
        <v>12.4431663622586</v>
      </c>
      <c r="S26" s="67">
        <v>13.829624292379499</v>
      </c>
      <c r="T26" s="67">
        <v>13.7537817394008</v>
      </c>
      <c r="U26" s="69">
        <v>0.54840645975098701</v>
      </c>
    </row>
    <row r="27" spans="1:21" ht="12" thickBot="1" x14ac:dyDescent="0.2">
      <c r="A27" s="52"/>
      <c r="B27" s="41" t="s">
        <v>25</v>
      </c>
      <c r="C27" s="42"/>
      <c r="D27" s="67">
        <v>338636.93829999998</v>
      </c>
      <c r="E27" s="67">
        <v>335507</v>
      </c>
      <c r="F27" s="68">
        <v>100.932898061739</v>
      </c>
      <c r="G27" s="67">
        <v>399419.5514</v>
      </c>
      <c r="H27" s="68">
        <v>-15.217736058976501</v>
      </c>
      <c r="I27" s="67">
        <v>87100.650299999994</v>
      </c>
      <c r="J27" s="68">
        <v>25.720953755740901</v>
      </c>
      <c r="K27" s="67">
        <v>97809.270799999998</v>
      </c>
      <c r="L27" s="68">
        <v>24.4878525493232</v>
      </c>
      <c r="M27" s="68">
        <v>-0.109484718702146</v>
      </c>
      <c r="N27" s="67">
        <v>5107391.9096999997</v>
      </c>
      <c r="O27" s="67">
        <v>5107391.9096999997</v>
      </c>
      <c r="P27" s="67">
        <v>44199</v>
      </c>
      <c r="Q27" s="67">
        <v>38753</v>
      </c>
      <c r="R27" s="68">
        <v>14.053105566020699</v>
      </c>
      <c r="S27" s="67">
        <v>7.6616425326364901</v>
      </c>
      <c r="T27" s="67">
        <v>7.6832992387686101</v>
      </c>
      <c r="U27" s="69">
        <v>-0.28266401153374898</v>
      </c>
    </row>
    <row r="28" spans="1:21" ht="12" thickBot="1" x14ac:dyDescent="0.2">
      <c r="A28" s="52"/>
      <c r="B28" s="41" t="s">
        <v>26</v>
      </c>
      <c r="C28" s="42"/>
      <c r="D28" s="67">
        <v>1127473.9579</v>
      </c>
      <c r="E28" s="67">
        <v>1005278</v>
      </c>
      <c r="F28" s="68">
        <v>112.155439380947</v>
      </c>
      <c r="G28" s="67">
        <v>1321398.1002</v>
      </c>
      <c r="H28" s="68">
        <v>-14.67567890938</v>
      </c>
      <c r="I28" s="67">
        <v>67904.049799999993</v>
      </c>
      <c r="J28" s="68">
        <v>6.0226712399172504</v>
      </c>
      <c r="K28" s="67">
        <v>71056.687000000005</v>
      </c>
      <c r="L28" s="68">
        <v>5.3773867988190096</v>
      </c>
      <c r="M28" s="68">
        <v>-4.4367917125098001E-2</v>
      </c>
      <c r="N28" s="67">
        <v>23865024.382599998</v>
      </c>
      <c r="O28" s="67">
        <v>23865024.382599998</v>
      </c>
      <c r="P28" s="67">
        <v>47062</v>
      </c>
      <c r="Q28" s="67">
        <v>42400</v>
      </c>
      <c r="R28" s="68">
        <v>10.9952830188679</v>
      </c>
      <c r="S28" s="67">
        <v>23.9572044940717</v>
      </c>
      <c r="T28" s="67">
        <v>22.585484146226399</v>
      </c>
      <c r="U28" s="69">
        <v>5.7257112288901402</v>
      </c>
    </row>
    <row r="29" spans="1:21" ht="12" thickBot="1" x14ac:dyDescent="0.2">
      <c r="A29" s="52"/>
      <c r="B29" s="41" t="s">
        <v>27</v>
      </c>
      <c r="C29" s="42"/>
      <c r="D29" s="67">
        <v>738011.31200000003</v>
      </c>
      <c r="E29" s="67">
        <v>665058</v>
      </c>
      <c r="F29" s="68">
        <v>110.96946612175201</v>
      </c>
      <c r="G29" s="67">
        <v>733753.07189999998</v>
      </c>
      <c r="H29" s="68">
        <v>0.58033693664458796</v>
      </c>
      <c r="I29" s="67">
        <v>127512.2438</v>
      </c>
      <c r="J29" s="68">
        <v>17.277816982837798</v>
      </c>
      <c r="K29" s="67">
        <v>109822.54300000001</v>
      </c>
      <c r="L29" s="68">
        <v>14.9672345105994</v>
      </c>
      <c r="M29" s="68">
        <v>0.16107531583929899</v>
      </c>
      <c r="N29" s="67">
        <v>12140712.662</v>
      </c>
      <c r="O29" s="67">
        <v>12140712.662</v>
      </c>
      <c r="P29" s="67">
        <v>108108</v>
      </c>
      <c r="Q29" s="67">
        <v>102760</v>
      </c>
      <c r="R29" s="68">
        <v>5.2043596730245296</v>
      </c>
      <c r="S29" s="67">
        <v>6.82661146261146</v>
      </c>
      <c r="T29" s="67">
        <v>6.6463745212144802</v>
      </c>
      <c r="U29" s="69">
        <v>2.64021092139369</v>
      </c>
    </row>
    <row r="30" spans="1:21" ht="12" thickBot="1" x14ac:dyDescent="0.2">
      <c r="A30" s="52"/>
      <c r="B30" s="41" t="s">
        <v>28</v>
      </c>
      <c r="C30" s="42"/>
      <c r="D30" s="67">
        <v>1286138.3851000001</v>
      </c>
      <c r="E30" s="67">
        <v>1164811</v>
      </c>
      <c r="F30" s="68">
        <v>110.416057635101</v>
      </c>
      <c r="G30" s="67">
        <v>1436095.2756000001</v>
      </c>
      <c r="H30" s="68">
        <v>-10.4419875928739</v>
      </c>
      <c r="I30" s="67">
        <v>195663.6654</v>
      </c>
      <c r="J30" s="68">
        <v>15.2132669133257</v>
      </c>
      <c r="K30" s="67">
        <v>187790.76980000001</v>
      </c>
      <c r="L30" s="68">
        <v>13.0764840599828</v>
      </c>
      <c r="M30" s="68">
        <v>4.1923762325404998E-2</v>
      </c>
      <c r="N30" s="67">
        <v>17900324.531199999</v>
      </c>
      <c r="O30" s="67">
        <v>17900324.531199999</v>
      </c>
      <c r="P30" s="67">
        <v>80474</v>
      </c>
      <c r="Q30" s="67">
        <v>72692</v>
      </c>
      <c r="R30" s="68">
        <v>10.705442139437601</v>
      </c>
      <c r="S30" s="67">
        <v>15.982036248974801</v>
      </c>
      <c r="T30" s="67">
        <v>14.834780351345399</v>
      </c>
      <c r="U30" s="69">
        <v>7.1784088069692196</v>
      </c>
    </row>
    <row r="31" spans="1:21" ht="12" thickBot="1" x14ac:dyDescent="0.2">
      <c r="A31" s="52"/>
      <c r="B31" s="41" t="s">
        <v>29</v>
      </c>
      <c r="C31" s="42"/>
      <c r="D31" s="67">
        <v>874001.42310000001</v>
      </c>
      <c r="E31" s="67">
        <v>2278088</v>
      </c>
      <c r="F31" s="68">
        <v>38.365568981531901</v>
      </c>
      <c r="G31" s="67">
        <v>3333896.8983</v>
      </c>
      <c r="H31" s="68">
        <v>-73.784389566886006</v>
      </c>
      <c r="I31" s="67">
        <v>31100.1178</v>
      </c>
      <c r="J31" s="68">
        <v>3.55836008706838</v>
      </c>
      <c r="K31" s="67">
        <v>-372403.34600000002</v>
      </c>
      <c r="L31" s="68">
        <v>-11.1702118379814</v>
      </c>
      <c r="M31" s="68">
        <v>-1.0835119182844299</v>
      </c>
      <c r="N31" s="67">
        <v>47401744.196599998</v>
      </c>
      <c r="O31" s="67">
        <v>47401744.196599998</v>
      </c>
      <c r="P31" s="67">
        <v>30997</v>
      </c>
      <c r="Q31" s="67">
        <v>24113</v>
      </c>
      <c r="R31" s="68">
        <v>28.548915522747102</v>
      </c>
      <c r="S31" s="67">
        <v>28.1963229699648</v>
      </c>
      <c r="T31" s="67">
        <v>28.437745407041799</v>
      </c>
      <c r="U31" s="69">
        <v>-0.85621957634041901</v>
      </c>
    </row>
    <row r="32" spans="1:21" ht="12" thickBot="1" x14ac:dyDescent="0.2">
      <c r="A32" s="52"/>
      <c r="B32" s="41" t="s">
        <v>30</v>
      </c>
      <c r="C32" s="42"/>
      <c r="D32" s="67">
        <v>146829.18210000001</v>
      </c>
      <c r="E32" s="67">
        <v>186055</v>
      </c>
      <c r="F32" s="68">
        <v>78.917084786756604</v>
      </c>
      <c r="G32" s="67">
        <v>165426.59169999999</v>
      </c>
      <c r="H32" s="68">
        <v>-11.2420919810319</v>
      </c>
      <c r="I32" s="67">
        <v>39161.381800000003</v>
      </c>
      <c r="J32" s="68">
        <v>26.671388643524999</v>
      </c>
      <c r="K32" s="67">
        <v>42306.098400000003</v>
      </c>
      <c r="L32" s="68">
        <v>25.573940661681402</v>
      </c>
      <c r="M32" s="68">
        <v>-7.433246550573E-2</v>
      </c>
      <c r="N32" s="67">
        <v>2172579.4389</v>
      </c>
      <c r="O32" s="67">
        <v>2172579.4389</v>
      </c>
      <c r="P32" s="67">
        <v>30318</v>
      </c>
      <c r="Q32" s="67">
        <v>27089</v>
      </c>
      <c r="R32" s="68">
        <v>11.919967514489301</v>
      </c>
      <c r="S32" s="67">
        <v>4.8429705818325797</v>
      </c>
      <c r="T32" s="67">
        <v>4.5892406179630099</v>
      </c>
      <c r="U32" s="69">
        <v>5.23913906934271</v>
      </c>
    </row>
    <row r="33" spans="1:21" ht="12" thickBot="1" x14ac:dyDescent="0.2">
      <c r="A33" s="52"/>
      <c r="B33" s="41" t="s">
        <v>31</v>
      </c>
      <c r="C33" s="42"/>
      <c r="D33" s="67">
        <v>2.9060000000000001</v>
      </c>
      <c r="E33" s="70"/>
      <c r="F33" s="70"/>
      <c r="G33" s="67">
        <v>57.692700000000002</v>
      </c>
      <c r="H33" s="68">
        <v>-94.962967585153805</v>
      </c>
      <c r="I33" s="67">
        <v>-3.9199999999999999E-2</v>
      </c>
      <c r="J33" s="68">
        <v>-1.3489332415691699</v>
      </c>
      <c r="K33" s="67">
        <v>11.2332</v>
      </c>
      <c r="L33" s="68">
        <v>19.470747598916301</v>
      </c>
      <c r="M33" s="68">
        <v>-1.00348965566357</v>
      </c>
      <c r="N33" s="67">
        <v>11.940099999999999</v>
      </c>
      <c r="O33" s="67">
        <v>11.940099999999999</v>
      </c>
      <c r="P33" s="67">
        <v>1</v>
      </c>
      <c r="Q33" s="67">
        <v>1</v>
      </c>
      <c r="R33" s="68">
        <v>0</v>
      </c>
      <c r="S33" s="67">
        <v>2.9060000000000001</v>
      </c>
      <c r="T33" s="67">
        <v>1.1111</v>
      </c>
      <c r="U33" s="69">
        <v>61.765313145216801</v>
      </c>
    </row>
    <row r="34" spans="1:21" ht="12" thickBot="1" x14ac:dyDescent="0.2">
      <c r="A34" s="52"/>
      <c r="B34" s="41" t="s">
        <v>32</v>
      </c>
      <c r="C34" s="42"/>
      <c r="D34" s="67">
        <v>292373.9522</v>
      </c>
      <c r="E34" s="67">
        <v>238401</v>
      </c>
      <c r="F34" s="68">
        <v>122.63956619309501</v>
      </c>
      <c r="G34" s="67">
        <v>406600.57140000002</v>
      </c>
      <c r="H34" s="68">
        <v>-28.093078867719498</v>
      </c>
      <c r="I34" s="67">
        <v>27288.769199999999</v>
      </c>
      <c r="J34" s="68">
        <v>9.3335158603092605</v>
      </c>
      <c r="K34" s="67">
        <v>39200.7808</v>
      </c>
      <c r="L34" s="68">
        <v>9.6411032244801191</v>
      </c>
      <c r="M34" s="68">
        <v>-0.30387179430875</v>
      </c>
      <c r="N34" s="67">
        <v>4973775.0882999999</v>
      </c>
      <c r="O34" s="67">
        <v>4973775.0882999999</v>
      </c>
      <c r="P34" s="67">
        <v>16789</v>
      </c>
      <c r="Q34" s="67">
        <v>14942</v>
      </c>
      <c r="R34" s="68">
        <v>12.3611297015125</v>
      </c>
      <c r="S34" s="67">
        <v>17.414613866221899</v>
      </c>
      <c r="T34" s="67">
        <v>17.298447905233601</v>
      </c>
      <c r="U34" s="69">
        <v>0.66706021667056004</v>
      </c>
    </row>
    <row r="35" spans="1:21" ht="12" thickBot="1" x14ac:dyDescent="0.2">
      <c r="A35" s="52"/>
      <c r="B35" s="41" t="s">
        <v>36</v>
      </c>
      <c r="C35" s="42"/>
      <c r="D35" s="70"/>
      <c r="E35" s="67">
        <v>348841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226021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187711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218603.41889999999</v>
      </c>
      <c r="E38" s="67">
        <v>182548</v>
      </c>
      <c r="F38" s="68">
        <v>119.75119908188501</v>
      </c>
      <c r="G38" s="67">
        <v>399667.3835</v>
      </c>
      <c r="H38" s="68">
        <v>-45.303663014572699</v>
      </c>
      <c r="I38" s="67">
        <v>11157.1577</v>
      </c>
      <c r="J38" s="68">
        <v>5.1038349519610398</v>
      </c>
      <c r="K38" s="67">
        <v>22219.739099999999</v>
      </c>
      <c r="L38" s="68">
        <v>5.55955777662302</v>
      </c>
      <c r="M38" s="68">
        <v>-0.49787179544335902</v>
      </c>
      <c r="N38" s="67">
        <v>4286785.9128</v>
      </c>
      <c r="O38" s="67">
        <v>4286785.9128</v>
      </c>
      <c r="P38" s="67">
        <v>365</v>
      </c>
      <c r="Q38" s="67">
        <v>315</v>
      </c>
      <c r="R38" s="68">
        <v>15.8730158730159</v>
      </c>
      <c r="S38" s="67">
        <v>598.91347643835604</v>
      </c>
      <c r="T38" s="67">
        <v>954.45936793650799</v>
      </c>
      <c r="U38" s="69">
        <v>-59.365151309088397</v>
      </c>
    </row>
    <row r="39" spans="1:21" ht="12" thickBot="1" x14ac:dyDescent="0.2">
      <c r="A39" s="52"/>
      <c r="B39" s="41" t="s">
        <v>34</v>
      </c>
      <c r="C39" s="42"/>
      <c r="D39" s="67">
        <v>695695.96039999998</v>
      </c>
      <c r="E39" s="67">
        <v>502370</v>
      </c>
      <c r="F39" s="68">
        <v>138.48278368533201</v>
      </c>
      <c r="G39" s="67">
        <v>852543.06140000001</v>
      </c>
      <c r="H39" s="68">
        <v>-18.3975576251168</v>
      </c>
      <c r="I39" s="67">
        <v>44330.840799999998</v>
      </c>
      <c r="J39" s="68">
        <v>6.3721572818262997</v>
      </c>
      <c r="K39" s="67">
        <v>52343.284099999997</v>
      </c>
      <c r="L39" s="68">
        <v>6.13966454832729</v>
      </c>
      <c r="M39" s="68">
        <v>-0.15307490612725999</v>
      </c>
      <c r="N39" s="67">
        <v>10447099.834799999</v>
      </c>
      <c r="O39" s="67">
        <v>10447099.834799999</v>
      </c>
      <c r="P39" s="67">
        <v>3035</v>
      </c>
      <c r="Q39" s="67">
        <v>2533</v>
      </c>
      <c r="R39" s="68">
        <v>19.8183971575207</v>
      </c>
      <c r="S39" s="67">
        <v>229.224369159802</v>
      </c>
      <c r="T39" s="67">
        <v>233.63324255823099</v>
      </c>
      <c r="U39" s="69">
        <v>-1.92338773342002</v>
      </c>
    </row>
    <row r="40" spans="1:21" ht="12" thickBot="1" x14ac:dyDescent="0.2">
      <c r="A40" s="52"/>
      <c r="B40" s="41" t="s">
        <v>39</v>
      </c>
      <c r="C40" s="42"/>
      <c r="D40" s="70"/>
      <c r="E40" s="67">
        <v>150115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31571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17829.86</v>
      </c>
      <c r="E42" s="72">
        <v>40843</v>
      </c>
      <c r="F42" s="73">
        <v>43.654628700144499</v>
      </c>
      <c r="G42" s="72">
        <v>163070.1385</v>
      </c>
      <c r="H42" s="73">
        <v>-89.066140395778206</v>
      </c>
      <c r="I42" s="72">
        <v>2416.1718000000001</v>
      </c>
      <c r="J42" s="73">
        <v>13.5512662466222</v>
      </c>
      <c r="K42" s="72">
        <v>18166.992099999999</v>
      </c>
      <c r="L42" s="73">
        <v>11.1406001534732</v>
      </c>
      <c r="M42" s="73">
        <v>-0.86700209992385002</v>
      </c>
      <c r="N42" s="72">
        <v>279629.54940000002</v>
      </c>
      <c r="O42" s="72">
        <v>279629.54940000002</v>
      </c>
      <c r="P42" s="72">
        <v>55</v>
      </c>
      <c r="Q42" s="72">
        <v>28</v>
      </c>
      <c r="R42" s="73">
        <v>96.428571428571402</v>
      </c>
      <c r="S42" s="72">
        <v>324.17927272727297</v>
      </c>
      <c r="T42" s="72">
        <v>257.779296428571</v>
      </c>
      <c r="U42" s="74">
        <v>20.4824866624223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85843</v>
      </c>
      <c r="D2" s="32">
        <v>903893.82586923102</v>
      </c>
      <c r="E2" s="32">
        <v>672074.82891111099</v>
      </c>
      <c r="F2" s="32">
        <v>231818.99695812</v>
      </c>
      <c r="G2" s="32">
        <v>672074.82891111099</v>
      </c>
      <c r="H2" s="32">
        <v>0.25646706540471198</v>
      </c>
    </row>
    <row r="3" spans="1:8" ht="14.25" x14ac:dyDescent="0.2">
      <c r="A3" s="32">
        <v>2</v>
      </c>
      <c r="B3" s="33">
        <v>13</v>
      </c>
      <c r="C3" s="32">
        <v>15361.116</v>
      </c>
      <c r="D3" s="32">
        <v>148430.10359603699</v>
      </c>
      <c r="E3" s="32">
        <v>115172.761176696</v>
      </c>
      <c r="F3" s="32">
        <v>33257.342419340399</v>
      </c>
      <c r="G3" s="32">
        <v>115172.761176696</v>
      </c>
      <c r="H3" s="32">
        <v>0.224060629303694</v>
      </c>
    </row>
    <row r="4" spans="1:8" ht="14.25" x14ac:dyDescent="0.2">
      <c r="A4" s="32">
        <v>3</v>
      </c>
      <c r="B4" s="33">
        <v>14</v>
      </c>
      <c r="C4" s="32">
        <v>149370</v>
      </c>
      <c r="D4" s="32">
        <v>216670.712736752</v>
      </c>
      <c r="E4" s="32">
        <v>163531.53090000001</v>
      </c>
      <c r="F4" s="32">
        <v>53139.181836752097</v>
      </c>
      <c r="G4" s="32">
        <v>163531.53090000001</v>
      </c>
      <c r="H4" s="32">
        <v>0.24525318242394201</v>
      </c>
    </row>
    <row r="5" spans="1:8" ht="14.25" x14ac:dyDescent="0.2">
      <c r="A5" s="32">
        <v>4</v>
      </c>
      <c r="B5" s="33">
        <v>15</v>
      </c>
      <c r="C5" s="32">
        <v>4771</v>
      </c>
      <c r="D5" s="32">
        <v>77984.826676068406</v>
      </c>
      <c r="E5" s="32">
        <v>62525.769712820504</v>
      </c>
      <c r="F5" s="32">
        <v>15459.0569632479</v>
      </c>
      <c r="G5" s="32">
        <v>62525.769712820504</v>
      </c>
      <c r="H5" s="32">
        <v>0.19823159994265699</v>
      </c>
    </row>
    <row r="6" spans="1:8" ht="14.25" x14ac:dyDescent="0.2">
      <c r="A6" s="32">
        <v>5</v>
      </c>
      <c r="B6" s="33">
        <v>16</v>
      </c>
      <c r="C6" s="32">
        <v>6117</v>
      </c>
      <c r="D6" s="32">
        <v>280824.738153846</v>
      </c>
      <c r="E6" s="32">
        <v>263769.564205128</v>
      </c>
      <c r="F6" s="32">
        <v>17055.1739487179</v>
      </c>
      <c r="G6" s="32">
        <v>263769.564205128</v>
      </c>
      <c r="H6" s="32">
        <v>6.0732448504499298E-2</v>
      </c>
    </row>
    <row r="7" spans="1:8" ht="14.25" x14ac:dyDescent="0.2">
      <c r="A7" s="32">
        <v>6</v>
      </c>
      <c r="B7" s="33">
        <v>17</v>
      </c>
      <c r="C7" s="32">
        <v>44441</v>
      </c>
      <c r="D7" s="32">
        <v>592464.47252564097</v>
      </c>
      <c r="E7" s="32">
        <v>612847.82460341905</v>
      </c>
      <c r="F7" s="32">
        <v>-20383.352077777799</v>
      </c>
      <c r="G7" s="32">
        <v>612847.82460341905</v>
      </c>
      <c r="H7" s="32">
        <v>-3.4404344940524002E-2</v>
      </c>
    </row>
    <row r="8" spans="1:8" ht="14.25" x14ac:dyDescent="0.2">
      <c r="A8" s="32">
        <v>7</v>
      </c>
      <c r="B8" s="33">
        <v>18</v>
      </c>
      <c r="C8" s="32">
        <v>113076</v>
      </c>
      <c r="D8" s="32">
        <v>211481.62431367501</v>
      </c>
      <c r="E8" s="32">
        <v>175117.68447777801</v>
      </c>
      <c r="F8" s="32">
        <v>36363.939835897399</v>
      </c>
      <c r="G8" s="32">
        <v>175117.68447777801</v>
      </c>
      <c r="H8" s="32">
        <v>0.17194846102544301</v>
      </c>
    </row>
    <row r="9" spans="1:8" ht="14.25" x14ac:dyDescent="0.2">
      <c r="A9" s="32">
        <v>8</v>
      </c>
      <c r="B9" s="33">
        <v>19</v>
      </c>
      <c r="C9" s="32">
        <v>26518</v>
      </c>
      <c r="D9" s="32">
        <v>231887.87439743601</v>
      </c>
      <c r="E9" s="32">
        <v>259965.416265812</v>
      </c>
      <c r="F9" s="32">
        <v>-28077.541868376102</v>
      </c>
      <c r="G9" s="32">
        <v>259965.416265812</v>
      </c>
      <c r="H9" s="32">
        <v>-0.121082406492086</v>
      </c>
    </row>
    <row r="10" spans="1:8" ht="14.25" x14ac:dyDescent="0.2">
      <c r="A10" s="32">
        <v>9</v>
      </c>
      <c r="B10" s="33">
        <v>21</v>
      </c>
      <c r="C10" s="32">
        <v>217906</v>
      </c>
      <c r="D10" s="32">
        <v>952779.73918119702</v>
      </c>
      <c r="E10" s="32">
        <v>914055.92662222194</v>
      </c>
      <c r="F10" s="32">
        <v>38723.812558974401</v>
      </c>
      <c r="G10" s="32">
        <v>914055.92662222194</v>
      </c>
      <c r="H10" s="36">
        <v>4.0642984906724598E-2</v>
      </c>
    </row>
    <row r="11" spans="1:8" ht="14.25" x14ac:dyDescent="0.2">
      <c r="A11" s="32">
        <v>10</v>
      </c>
      <c r="B11" s="33">
        <v>22</v>
      </c>
      <c r="C11" s="32">
        <v>33825</v>
      </c>
      <c r="D11" s="32">
        <v>615586.21431196597</v>
      </c>
      <c r="E11" s="32">
        <v>545662.75073675194</v>
      </c>
      <c r="F11" s="32">
        <v>69923.463575213696</v>
      </c>
      <c r="G11" s="32">
        <v>545662.75073675194</v>
      </c>
      <c r="H11" s="32">
        <v>0.113588416942323</v>
      </c>
    </row>
    <row r="12" spans="1:8" ht="14.25" x14ac:dyDescent="0.2">
      <c r="A12" s="32">
        <v>11</v>
      </c>
      <c r="B12" s="33">
        <v>23</v>
      </c>
      <c r="C12" s="32">
        <v>251281.97</v>
      </c>
      <c r="D12" s="32">
        <v>2540773.0226521399</v>
      </c>
      <c r="E12" s="32">
        <v>2134199.5142760701</v>
      </c>
      <c r="F12" s="32">
        <v>406573.50837606803</v>
      </c>
      <c r="G12" s="32">
        <v>2134199.5142760701</v>
      </c>
      <c r="H12" s="32">
        <v>0.16001961007586399</v>
      </c>
    </row>
    <row r="13" spans="1:8" ht="14.25" x14ac:dyDescent="0.2">
      <c r="A13" s="32">
        <v>12</v>
      </c>
      <c r="B13" s="33">
        <v>24</v>
      </c>
      <c r="C13" s="32">
        <v>34723.853999999999</v>
      </c>
      <c r="D13" s="32">
        <v>731010.52795555606</v>
      </c>
      <c r="E13" s="32">
        <v>663819.85227179504</v>
      </c>
      <c r="F13" s="32">
        <v>67190.675683760695</v>
      </c>
      <c r="G13" s="32">
        <v>663819.85227179504</v>
      </c>
      <c r="H13" s="32">
        <v>9.1914785238011998E-2</v>
      </c>
    </row>
    <row r="14" spans="1:8" ht="14.25" x14ac:dyDescent="0.2">
      <c r="A14" s="32">
        <v>13</v>
      </c>
      <c r="B14" s="33">
        <v>25</v>
      </c>
      <c r="C14" s="32">
        <v>109227</v>
      </c>
      <c r="D14" s="32">
        <v>1506767.9675</v>
      </c>
      <c r="E14" s="32">
        <v>1405373.0756000001</v>
      </c>
      <c r="F14" s="32">
        <v>101394.8919</v>
      </c>
      <c r="G14" s="32">
        <v>1405373.0756000001</v>
      </c>
      <c r="H14" s="32">
        <v>6.7292970176577593E-2</v>
      </c>
    </row>
    <row r="15" spans="1:8" ht="14.25" x14ac:dyDescent="0.2">
      <c r="A15" s="32">
        <v>14</v>
      </c>
      <c r="B15" s="33">
        <v>26</v>
      </c>
      <c r="C15" s="32">
        <v>67778</v>
      </c>
      <c r="D15" s="32">
        <v>431841.06895049498</v>
      </c>
      <c r="E15" s="32">
        <v>387238.69902334199</v>
      </c>
      <c r="F15" s="32">
        <v>44602.369927153799</v>
      </c>
      <c r="G15" s="32">
        <v>387238.69902334199</v>
      </c>
      <c r="H15" s="32">
        <v>0.103284224530916</v>
      </c>
    </row>
    <row r="16" spans="1:8" ht="14.25" x14ac:dyDescent="0.2">
      <c r="A16" s="32">
        <v>15</v>
      </c>
      <c r="B16" s="33">
        <v>27</v>
      </c>
      <c r="C16" s="32">
        <v>192797.47899999999</v>
      </c>
      <c r="D16" s="32">
        <v>1479956.8776</v>
      </c>
      <c r="E16" s="32">
        <v>1301610.6569999999</v>
      </c>
      <c r="F16" s="32">
        <v>178346.2206</v>
      </c>
      <c r="G16" s="32">
        <v>1301610.6569999999</v>
      </c>
      <c r="H16" s="32">
        <v>0.120507714312067</v>
      </c>
    </row>
    <row r="17" spans="1:8" ht="14.25" x14ac:dyDescent="0.2">
      <c r="A17" s="32">
        <v>16</v>
      </c>
      <c r="B17" s="33">
        <v>29</v>
      </c>
      <c r="C17" s="32">
        <v>242941</v>
      </c>
      <c r="D17" s="32">
        <v>3317583.10338376</v>
      </c>
      <c r="E17" s="32">
        <v>3044316.2810923099</v>
      </c>
      <c r="F17" s="32">
        <v>273266.82229145302</v>
      </c>
      <c r="G17" s="32">
        <v>3044316.2810923099</v>
      </c>
      <c r="H17" s="32">
        <v>8.2369247062035994E-2</v>
      </c>
    </row>
    <row r="18" spans="1:8" ht="14.25" x14ac:dyDescent="0.2">
      <c r="A18" s="32">
        <v>17</v>
      </c>
      <c r="B18" s="33">
        <v>31</v>
      </c>
      <c r="C18" s="32">
        <v>32736.03</v>
      </c>
      <c r="D18" s="32">
        <v>339593.60620981001</v>
      </c>
      <c r="E18" s="32">
        <v>287951.76074226201</v>
      </c>
      <c r="F18" s="32">
        <v>51641.845467548403</v>
      </c>
      <c r="G18" s="32">
        <v>287951.76074226201</v>
      </c>
      <c r="H18" s="32">
        <v>0.152069545843106</v>
      </c>
    </row>
    <row r="19" spans="1:8" ht="14.25" x14ac:dyDescent="0.2">
      <c r="A19" s="32">
        <v>18</v>
      </c>
      <c r="B19" s="33">
        <v>32</v>
      </c>
      <c r="C19" s="32">
        <v>26200.823</v>
      </c>
      <c r="D19" s="32">
        <v>422557.61284315097</v>
      </c>
      <c r="E19" s="32">
        <v>386385.66091790597</v>
      </c>
      <c r="F19" s="32">
        <v>36171.951925245499</v>
      </c>
      <c r="G19" s="32">
        <v>386385.66091790597</v>
      </c>
      <c r="H19" s="32">
        <v>8.5602414501220095E-2</v>
      </c>
    </row>
    <row r="20" spans="1:8" ht="14.25" x14ac:dyDescent="0.2">
      <c r="A20" s="32">
        <v>19</v>
      </c>
      <c r="B20" s="33">
        <v>33</v>
      </c>
      <c r="C20" s="32">
        <v>53602.144999999997</v>
      </c>
      <c r="D20" s="32">
        <v>800320.26330462098</v>
      </c>
      <c r="E20" s="32">
        <v>633601.25111831201</v>
      </c>
      <c r="F20" s="32">
        <v>166719.01218630999</v>
      </c>
      <c r="G20" s="32">
        <v>633601.25111831201</v>
      </c>
      <c r="H20" s="32">
        <v>0.20831537052167901</v>
      </c>
    </row>
    <row r="21" spans="1:8" ht="14.25" x14ac:dyDescent="0.2">
      <c r="A21" s="32">
        <v>20</v>
      </c>
      <c r="B21" s="33">
        <v>34</v>
      </c>
      <c r="C21" s="32">
        <v>51541.417999999998</v>
      </c>
      <c r="D21" s="32">
        <v>338636.81797181797</v>
      </c>
      <c r="E21" s="32">
        <v>251536.31139211601</v>
      </c>
      <c r="F21" s="32">
        <v>87100.506579701803</v>
      </c>
      <c r="G21" s="32">
        <v>251536.31139211601</v>
      </c>
      <c r="H21" s="32">
        <v>0.25720920454358398</v>
      </c>
    </row>
    <row r="22" spans="1:8" ht="14.25" x14ac:dyDescent="0.2">
      <c r="A22" s="32">
        <v>21</v>
      </c>
      <c r="B22" s="33">
        <v>35</v>
      </c>
      <c r="C22" s="32">
        <v>48566.455000000002</v>
      </c>
      <c r="D22" s="32">
        <v>1127473.9531415901</v>
      </c>
      <c r="E22" s="32">
        <v>1059569.9019867301</v>
      </c>
      <c r="F22" s="32">
        <v>67904.051154867295</v>
      </c>
      <c r="G22" s="32">
        <v>1059569.9019867301</v>
      </c>
      <c r="H22" s="32">
        <v>6.0226713855038E-2</v>
      </c>
    </row>
    <row r="23" spans="1:8" ht="14.25" x14ac:dyDescent="0.2">
      <c r="A23" s="32">
        <v>22</v>
      </c>
      <c r="B23" s="33">
        <v>36</v>
      </c>
      <c r="C23" s="32">
        <v>160071.57</v>
      </c>
      <c r="D23" s="32">
        <v>738011.31136548705</v>
      </c>
      <c r="E23" s="32">
        <v>610499.05955181702</v>
      </c>
      <c r="F23" s="32">
        <v>127512.25181366901</v>
      </c>
      <c r="G23" s="32">
        <v>610499.05955181702</v>
      </c>
      <c r="H23" s="32">
        <v>0.17277818083539001</v>
      </c>
    </row>
    <row r="24" spans="1:8" ht="14.25" x14ac:dyDescent="0.2">
      <c r="A24" s="32">
        <v>23</v>
      </c>
      <c r="B24" s="33">
        <v>37</v>
      </c>
      <c r="C24" s="32">
        <v>134669.052</v>
      </c>
      <c r="D24" s="32">
        <v>1286138.3956663699</v>
      </c>
      <c r="E24" s="32">
        <v>1090474.6492506601</v>
      </c>
      <c r="F24" s="32">
        <v>195663.74641570801</v>
      </c>
      <c r="G24" s="32">
        <v>1090474.6492506601</v>
      </c>
      <c r="H24" s="32">
        <v>0.152132730874838</v>
      </c>
    </row>
    <row r="25" spans="1:8" ht="14.25" x14ac:dyDescent="0.2">
      <c r="A25" s="32">
        <v>24</v>
      </c>
      <c r="B25" s="33">
        <v>38</v>
      </c>
      <c r="C25" s="32">
        <v>164649.16800000001</v>
      </c>
      <c r="D25" s="32">
        <v>874001.41491681396</v>
      </c>
      <c r="E25" s="32">
        <v>842901.50973274303</v>
      </c>
      <c r="F25" s="32">
        <v>31099.905184070802</v>
      </c>
      <c r="G25" s="32">
        <v>842901.50973274303</v>
      </c>
      <c r="H25" s="32">
        <v>3.5583357936589601E-2</v>
      </c>
    </row>
    <row r="26" spans="1:8" ht="14.25" x14ac:dyDescent="0.2">
      <c r="A26" s="32">
        <v>25</v>
      </c>
      <c r="B26" s="33">
        <v>39</v>
      </c>
      <c r="C26" s="32">
        <v>113651.495</v>
      </c>
      <c r="D26" s="32">
        <v>146829.071904485</v>
      </c>
      <c r="E26" s="32">
        <v>107667.800063923</v>
      </c>
      <c r="F26" s="32">
        <v>39161.271840562302</v>
      </c>
      <c r="G26" s="32">
        <v>107667.800063923</v>
      </c>
      <c r="H26" s="32">
        <v>0.26671333771037697</v>
      </c>
    </row>
    <row r="27" spans="1:8" ht="14.25" x14ac:dyDescent="0.2">
      <c r="A27" s="32">
        <v>26</v>
      </c>
      <c r="B27" s="33">
        <v>40</v>
      </c>
      <c r="C27" s="32">
        <v>0.434</v>
      </c>
      <c r="D27" s="32">
        <v>2.9060000000000001</v>
      </c>
      <c r="E27" s="32">
        <v>2.9451999999999998</v>
      </c>
      <c r="F27" s="32">
        <v>-3.9199999999999999E-2</v>
      </c>
      <c r="G27" s="32">
        <v>2.9451999999999998</v>
      </c>
      <c r="H27" s="32">
        <v>-1.34893324156917E-2</v>
      </c>
    </row>
    <row r="28" spans="1:8" ht="14.25" x14ac:dyDescent="0.2">
      <c r="A28" s="32">
        <v>27</v>
      </c>
      <c r="B28" s="33">
        <v>42</v>
      </c>
      <c r="C28" s="32">
        <v>18555.161</v>
      </c>
      <c r="D28" s="32">
        <v>292373.95110000001</v>
      </c>
      <c r="E28" s="32">
        <v>265085.17420000001</v>
      </c>
      <c r="F28" s="32">
        <v>27288.776900000001</v>
      </c>
      <c r="G28" s="32">
        <v>265085.17420000001</v>
      </c>
      <c r="H28" s="32">
        <v>9.3335185290383399E-2</v>
      </c>
    </row>
    <row r="29" spans="1:8" ht="14.25" x14ac:dyDescent="0.2">
      <c r="A29" s="32">
        <v>28</v>
      </c>
      <c r="B29" s="33">
        <v>75</v>
      </c>
      <c r="C29" s="32">
        <v>519</v>
      </c>
      <c r="D29" s="32">
        <v>218603.41880341899</v>
      </c>
      <c r="E29" s="32">
        <v>207446.26068376101</v>
      </c>
      <c r="F29" s="32">
        <v>11157.158119658099</v>
      </c>
      <c r="G29" s="32">
        <v>207446.26068376101</v>
      </c>
      <c r="H29" s="32">
        <v>5.1038351461883097E-2</v>
      </c>
    </row>
    <row r="30" spans="1:8" ht="14.25" x14ac:dyDescent="0.2">
      <c r="A30" s="32">
        <v>29</v>
      </c>
      <c r="B30" s="33">
        <v>76</v>
      </c>
      <c r="C30" s="32">
        <v>3530</v>
      </c>
      <c r="D30" s="32">
        <v>695695.94880854699</v>
      </c>
      <c r="E30" s="32">
        <v>651365.12356923101</v>
      </c>
      <c r="F30" s="32">
        <v>44330.825239316197</v>
      </c>
      <c r="G30" s="32">
        <v>651365.12356923101</v>
      </c>
      <c r="H30" s="32">
        <v>6.3721551512895103E-2</v>
      </c>
    </row>
    <row r="31" spans="1:8" ht="14.25" x14ac:dyDescent="0.2">
      <c r="A31" s="32">
        <v>30</v>
      </c>
      <c r="B31" s="33">
        <v>99</v>
      </c>
      <c r="C31" s="32">
        <v>55</v>
      </c>
      <c r="D31" s="32">
        <v>17829.8598441873</v>
      </c>
      <c r="E31" s="32">
        <v>15413.688661977199</v>
      </c>
      <c r="F31" s="32">
        <v>2416.1711822101202</v>
      </c>
      <c r="G31" s="32">
        <v>15413.688661977199</v>
      </c>
      <c r="H31" s="32">
        <v>0.135512629001277</v>
      </c>
    </row>
    <row r="32" spans="1:8" ht="14.25" x14ac:dyDescent="0.2">
      <c r="A32" s="32"/>
      <c r="B32" s="33"/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2015-01-18T03:31:52Z</dcterms:modified>
</cp:coreProperties>
</file>