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<sst xmlns="http://schemas.openxmlformats.org/spreadsheetml/2006/main" count="112" uniqueCount="70">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</sst>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14533590.606000001</v>
      </c>
      <c r="F3" s="25">
        <f>RA!I7</f>
        <v>1812102.4617000001</v>
      </c>
      <c r="G3" s="16">
        <f>E3-F3</f>
        <v>12721488.144300001</v>
      </c>
      <c r="H3" s="27">
        <f>RA!J7</f>
        <v>12.468374201705499</v>
      </c>
      <c r="I3" s="20">
        <f>SUM(I4:I38)</f>
        <v>14533596.04032911</v>
      </c>
      <c r="J3" s="21">
        <f>SUM(J4:J38)</f>
        <v>12721488.114275828</v>
      </c>
      <c r="K3" s="22">
        <f>E3-I3</f>
        <v>-5.4343291092664003</v>
      </c>
      <c r="L3" s="22">
        <f>G3-J3</f>
        <v>3.0024172738194466E-2</v>
      </c>
    </row>
    <row r="4" spans="1:13" x14ac:dyDescent="0.15">
      <c r="A4" s="40">
        <f>RA!A8</f>
        <v>42023</v>
      </c>
      <c r="B4" s="12">
        <v>12</v>
      </c>
      <c r="C4" s="37" t="s">
        <v>6</v>
      </c>
      <c r="D4" s="37"/>
      <c r="E4" s="15">
        <f>VLOOKUP(C4,RA!B8:D38,3,0)</f>
        <v>693200.5405</v>
      </c>
      <c r="F4" s="25">
        <f>VLOOKUP(C4,RA!B8:I41,8,0)</f>
        <v>181699.9039</v>
      </c>
      <c r="G4" s="16">
        <f t="shared" ref="G4:G38" si="0">E4-F4</f>
        <v>511500.63659999997</v>
      </c>
      <c r="H4" s="27">
        <f>RA!J8</f>
        <v>26.211737193531501</v>
      </c>
      <c r="I4" s="20">
        <f>VLOOKUP(B4,RMS!B:D,3,FALSE)</f>
        <v>693201.43494786299</v>
      </c>
      <c r="J4" s="21">
        <f>VLOOKUP(B4,RMS!B:E,4,FALSE)</f>
        <v>511500.65028376097</v>
      </c>
      <c r="K4" s="22">
        <f t="shared" ref="K4:K38" si="1">E4-I4</f>
        <v>-0.89444786298554391</v>
      </c>
      <c r="L4" s="22">
        <f t="shared" ref="L4:L38" si="2">G4-J4</f>
        <v>-1.368376100435853E-2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69415.416800000006</v>
      </c>
      <c r="F5" s="25">
        <f>VLOOKUP(C5,RA!B9:I42,8,0)</f>
        <v>16596.602200000001</v>
      </c>
      <c r="G5" s="16">
        <f t="shared" si="0"/>
        <v>52818.814600000005</v>
      </c>
      <c r="H5" s="27">
        <f>RA!J9</f>
        <v>23.9091011263653</v>
      </c>
      <c r="I5" s="20">
        <f>VLOOKUP(B5,RMS!B:D,3,FALSE)</f>
        <v>69415.4451646698</v>
      </c>
      <c r="J5" s="21">
        <f>VLOOKUP(B5,RMS!B:E,4,FALSE)</f>
        <v>52818.808723455099</v>
      </c>
      <c r="K5" s="22">
        <f t="shared" si="1"/>
        <v>-2.836466979351826E-2</v>
      </c>
      <c r="L5" s="22">
        <f t="shared" si="2"/>
        <v>5.8765449066413566E-3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102727.54059999999</v>
      </c>
      <c r="F6" s="25">
        <f>VLOOKUP(C6,RA!B10:I43,8,0)</f>
        <v>26924.2536</v>
      </c>
      <c r="G6" s="16">
        <f t="shared" si="0"/>
        <v>75803.286999999997</v>
      </c>
      <c r="H6" s="27">
        <f>RA!J10</f>
        <v>26.209382063216601</v>
      </c>
      <c r="I6" s="20">
        <f>VLOOKUP(B6,RMS!B:D,3,FALSE)</f>
        <v>102729.348441026</v>
      </c>
      <c r="J6" s="21">
        <f>VLOOKUP(B6,RMS!B:E,4,FALSE)</f>
        <v>75803.287062393196</v>
      </c>
      <c r="K6" s="22">
        <f t="shared" si="1"/>
        <v>-1.8078410260059172</v>
      </c>
      <c r="L6" s="22">
        <f t="shared" si="2"/>
        <v>-6.2393199186772108E-5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56748.515200000002</v>
      </c>
      <c r="F7" s="25">
        <f>VLOOKUP(C7,RA!B11:I44,8,0)</f>
        <v>13267.6078</v>
      </c>
      <c r="G7" s="16">
        <f t="shared" si="0"/>
        <v>43480.907400000004</v>
      </c>
      <c r="H7" s="27">
        <f>RA!J11</f>
        <v>23.379656283940999</v>
      </c>
      <c r="I7" s="20">
        <f>VLOOKUP(B7,RMS!B:D,3,FALSE)</f>
        <v>56748.5609188034</v>
      </c>
      <c r="J7" s="21">
        <f>VLOOKUP(B7,RMS!B:E,4,FALSE)</f>
        <v>43480.907523076901</v>
      </c>
      <c r="K7" s="22">
        <f t="shared" si="1"/>
        <v>-4.5718803397903685E-2</v>
      </c>
      <c r="L7" s="22">
        <f t="shared" si="2"/>
        <v>-1.2307689758017659E-4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171720.36</v>
      </c>
      <c r="F8" s="25">
        <f>VLOOKUP(C8,RA!B12:I45,8,0)</f>
        <v>25830.6322</v>
      </c>
      <c r="G8" s="16">
        <f t="shared" si="0"/>
        <v>145889.72779999999</v>
      </c>
      <c r="H8" s="27">
        <f>RA!J12</f>
        <v>15.0422653434922</v>
      </c>
      <c r="I8" s="20">
        <f>VLOOKUP(B8,RMS!B:D,3,FALSE)</f>
        <v>171720.37809059801</v>
      </c>
      <c r="J8" s="21">
        <f>VLOOKUP(B8,RMS!B:E,4,FALSE)</f>
        <v>145889.72811965799</v>
      </c>
      <c r="K8" s="22">
        <f t="shared" si="1"/>
        <v>-1.8090598023263738E-2</v>
      </c>
      <c r="L8" s="22">
        <f t="shared" si="2"/>
        <v>-3.1965799280442297E-4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253807.61730000001</v>
      </c>
      <c r="F9" s="25">
        <f>VLOOKUP(C9,RA!B13:I46,8,0)</f>
        <v>55927.003100000002</v>
      </c>
      <c r="G9" s="16">
        <f t="shared" si="0"/>
        <v>197880.61420000001</v>
      </c>
      <c r="H9" s="27">
        <f>RA!J13</f>
        <v>22.0351948830182</v>
      </c>
      <c r="I9" s="20">
        <f>VLOOKUP(B9,RMS!B:D,3,FALSE)</f>
        <v>253807.824077778</v>
      </c>
      <c r="J9" s="21">
        <f>VLOOKUP(B9,RMS!B:E,4,FALSE)</f>
        <v>197880.61394615399</v>
      </c>
      <c r="K9" s="22">
        <f t="shared" si="1"/>
        <v>-0.20677777798846364</v>
      </c>
      <c r="L9" s="22">
        <f t="shared" si="2"/>
        <v>2.5384602486155927E-4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142075.3002</v>
      </c>
      <c r="F10" s="25">
        <f>VLOOKUP(C10,RA!B14:I47,8,0)</f>
        <v>24807.842799999999</v>
      </c>
      <c r="G10" s="16">
        <f t="shared" si="0"/>
        <v>117267.4574</v>
      </c>
      <c r="H10" s="27">
        <f>RA!J14</f>
        <v>17.4610525299457</v>
      </c>
      <c r="I10" s="20">
        <f>VLOOKUP(B10,RMS!B:D,3,FALSE)</f>
        <v>142075.29288376099</v>
      </c>
      <c r="J10" s="21">
        <f>VLOOKUP(B10,RMS!B:E,4,FALSE)</f>
        <v>117267.45584188</v>
      </c>
      <c r="K10" s="22">
        <f t="shared" si="1"/>
        <v>7.3162390035577118E-3</v>
      </c>
      <c r="L10" s="22">
        <f t="shared" si="2"/>
        <v>1.5581199986627325E-3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98429.459499999997</v>
      </c>
      <c r="F11" s="25">
        <f>VLOOKUP(C11,RA!B15:I48,8,0)</f>
        <v>1954.6152999999999</v>
      </c>
      <c r="G11" s="16">
        <f t="shared" si="0"/>
        <v>96474.844199999992</v>
      </c>
      <c r="H11" s="27">
        <f>RA!J15</f>
        <v>1.9858031426048799</v>
      </c>
      <c r="I11" s="20">
        <f>VLOOKUP(B11,RMS!B:D,3,FALSE)</f>
        <v>98429.590667521406</v>
      </c>
      <c r="J11" s="21">
        <f>VLOOKUP(B11,RMS!B:E,4,FALSE)</f>
        <v>96474.844048717903</v>
      </c>
      <c r="K11" s="22">
        <f t="shared" si="1"/>
        <v>-0.13116752140922472</v>
      </c>
      <c r="L11" s="22">
        <f t="shared" si="2"/>
        <v>1.5128208906389773E-4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637241.12800000003</v>
      </c>
      <c r="F12" s="25">
        <f>VLOOKUP(C12,RA!B16:I49,8,0)</f>
        <v>18343.3177</v>
      </c>
      <c r="G12" s="16">
        <f t="shared" si="0"/>
        <v>618897.81030000001</v>
      </c>
      <c r="H12" s="27">
        <f>RA!J16</f>
        <v>2.87855207299175</v>
      </c>
      <c r="I12" s="20">
        <f>VLOOKUP(B12,RMS!B:D,3,FALSE)</f>
        <v>637240.935434188</v>
      </c>
      <c r="J12" s="21">
        <f>VLOOKUP(B12,RMS!B:E,4,FALSE)</f>
        <v>618897.81048632495</v>
      </c>
      <c r="K12" s="22">
        <f t="shared" si="1"/>
        <v>0.19256581203080714</v>
      </c>
      <c r="L12" s="22">
        <f t="shared" si="2"/>
        <v>-1.8632493447512388E-4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604291.33519999997</v>
      </c>
      <c r="F13" s="25">
        <f>VLOOKUP(C13,RA!B17:I50,8,0)</f>
        <v>65748.0049</v>
      </c>
      <c r="G13" s="16">
        <f t="shared" si="0"/>
        <v>538543.33030000003</v>
      </c>
      <c r="H13" s="27">
        <f>RA!J17</f>
        <v>10.8801832940794</v>
      </c>
      <c r="I13" s="20">
        <f>VLOOKUP(B13,RMS!B:D,3,FALSE)</f>
        <v>604291.44023076899</v>
      </c>
      <c r="J13" s="21">
        <f>VLOOKUP(B13,RMS!B:E,4,FALSE)</f>
        <v>538543.33047777798</v>
      </c>
      <c r="K13" s="22">
        <f t="shared" si="1"/>
        <v>-0.10503076901659369</v>
      </c>
      <c r="L13" s="22">
        <f t="shared" si="2"/>
        <v>-1.7777795437723398E-4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1540226.0289</v>
      </c>
      <c r="F14" s="25">
        <f>VLOOKUP(C14,RA!B18:I51,8,0)</f>
        <v>244726.64350000001</v>
      </c>
      <c r="G14" s="16">
        <f t="shared" si="0"/>
        <v>1295499.3854</v>
      </c>
      <c r="H14" s="27">
        <f>RA!J18</f>
        <v>15.889008425262</v>
      </c>
      <c r="I14" s="20">
        <f>VLOOKUP(B14,RMS!B:D,3,FALSE)</f>
        <v>1540226.0229094001</v>
      </c>
      <c r="J14" s="21">
        <f>VLOOKUP(B14,RMS!B:E,4,FALSE)</f>
        <v>1295499.34883077</v>
      </c>
      <c r="K14" s="22">
        <f t="shared" si="1"/>
        <v>5.9905999805778265E-3</v>
      </c>
      <c r="L14" s="22">
        <f t="shared" si="2"/>
        <v>3.656923002563417E-2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504389.50650000002</v>
      </c>
      <c r="F15" s="25">
        <f>VLOOKUP(C15,RA!B19:I52,8,0)</f>
        <v>49670.241099999999</v>
      </c>
      <c r="G15" s="16">
        <f t="shared" si="0"/>
        <v>454719.26540000003</v>
      </c>
      <c r="H15" s="27">
        <f>RA!J19</f>
        <v>9.8475960462908603</v>
      </c>
      <c r="I15" s="20">
        <f>VLOOKUP(B15,RMS!B:D,3,FALSE)</f>
        <v>504389.47665299103</v>
      </c>
      <c r="J15" s="21">
        <f>VLOOKUP(B15,RMS!B:E,4,FALSE)</f>
        <v>454719.26324957301</v>
      </c>
      <c r="K15" s="22">
        <f t="shared" si="1"/>
        <v>2.9847008991055191E-2</v>
      </c>
      <c r="L15" s="22">
        <f t="shared" si="2"/>
        <v>2.1504270262084901E-3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931746.36730000004</v>
      </c>
      <c r="F16" s="25">
        <f>VLOOKUP(C16,RA!B20:I53,8,0)</f>
        <v>74014.825599999996</v>
      </c>
      <c r="G16" s="16">
        <f t="shared" si="0"/>
        <v>857731.54170000006</v>
      </c>
      <c r="H16" s="27">
        <f>RA!J20</f>
        <v>7.9436666669792304</v>
      </c>
      <c r="I16" s="20">
        <f>VLOOKUP(B16,RMS!B:D,3,FALSE)</f>
        <v>931746.44510000001</v>
      </c>
      <c r="J16" s="21">
        <f>VLOOKUP(B16,RMS!B:E,4,FALSE)</f>
        <v>857731.54169999994</v>
      </c>
      <c r="K16" s="22">
        <f t="shared" si="1"/>
        <v>-7.7799999970011413E-2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322346.74810000003</v>
      </c>
      <c r="F17" s="25">
        <f>VLOOKUP(C17,RA!B21:I54,8,0)</f>
        <v>37470.485800000002</v>
      </c>
      <c r="G17" s="16">
        <f t="shared" si="0"/>
        <v>284876.2623</v>
      </c>
      <c r="H17" s="27">
        <f>RA!J21</f>
        <v>11.6242791406649</v>
      </c>
      <c r="I17" s="20">
        <f>VLOOKUP(B17,RMS!B:D,3,FALSE)</f>
        <v>322346.51434610097</v>
      </c>
      <c r="J17" s="21">
        <f>VLOOKUP(B17,RMS!B:E,4,FALSE)</f>
        <v>284876.26220957597</v>
      </c>
      <c r="K17" s="22">
        <f t="shared" si="1"/>
        <v>0.23375389905413613</v>
      </c>
      <c r="L17" s="22">
        <f t="shared" si="2"/>
        <v>9.0424029622226954E-5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1002622.916</v>
      </c>
      <c r="F18" s="25">
        <f>VLOOKUP(C18,RA!B22:I55,8,0)</f>
        <v>118311.62450000001</v>
      </c>
      <c r="G18" s="16">
        <f t="shared" si="0"/>
        <v>884311.29149999993</v>
      </c>
      <c r="H18" s="27">
        <f>RA!J22</f>
        <v>11.800211486488701</v>
      </c>
      <c r="I18" s="20">
        <f>VLOOKUP(B18,RMS!B:D,3,FALSE)</f>
        <v>1002624.1167</v>
      </c>
      <c r="J18" s="21">
        <f>VLOOKUP(B18,RMS!B:E,4,FALSE)</f>
        <v>884311.29040000006</v>
      </c>
      <c r="K18" s="22">
        <f t="shared" si="1"/>
        <v>-1.2007000000448897</v>
      </c>
      <c r="L18" s="22">
        <f t="shared" si="2"/>
        <v>1.0999998776242137E-3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2309885.3102000002</v>
      </c>
      <c r="F19" s="25">
        <f>VLOOKUP(C19,RA!B23:I56,8,0)</f>
        <v>219055.05960000001</v>
      </c>
      <c r="G19" s="16">
        <f t="shared" si="0"/>
        <v>2090830.2506000001</v>
      </c>
      <c r="H19" s="27">
        <f>RA!J23</f>
        <v>9.4833738555198295</v>
      </c>
      <c r="I19" s="20">
        <f>VLOOKUP(B19,RMS!B:D,3,FALSE)</f>
        <v>2309886.97427009</v>
      </c>
      <c r="J19" s="21">
        <f>VLOOKUP(B19,RMS!B:E,4,FALSE)</f>
        <v>2090830.27965641</v>
      </c>
      <c r="K19" s="22">
        <f t="shared" si="1"/>
        <v>-1.6640700898133218</v>
      </c>
      <c r="L19" s="22">
        <f t="shared" si="2"/>
        <v>-2.905640983954072E-2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213021.69159999999</v>
      </c>
      <c r="F20" s="25">
        <f>VLOOKUP(C20,RA!B24:I57,8,0)</f>
        <v>36430.813300000002</v>
      </c>
      <c r="G20" s="16">
        <f t="shared" si="0"/>
        <v>176590.87829999998</v>
      </c>
      <c r="H20" s="27">
        <f>RA!J24</f>
        <v>17.1019265814524</v>
      </c>
      <c r="I20" s="20">
        <f>VLOOKUP(B20,RMS!B:D,3,FALSE)</f>
        <v>213021.67039423599</v>
      </c>
      <c r="J20" s="21">
        <f>VLOOKUP(B20,RMS!B:E,4,FALSE)</f>
        <v>176590.88631112</v>
      </c>
      <c r="K20" s="22">
        <f t="shared" si="1"/>
        <v>2.1205764001933858E-2</v>
      </c>
      <c r="L20" s="22">
        <f t="shared" si="2"/>
        <v>-8.0111200222745538E-3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242210.8903</v>
      </c>
      <c r="F21" s="25">
        <f>VLOOKUP(C21,RA!B25:I58,8,0)</f>
        <v>25039.967000000001</v>
      </c>
      <c r="G21" s="16">
        <f t="shared" si="0"/>
        <v>217170.92329999999</v>
      </c>
      <c r="H21" s="27">
        <f>RA!J25</f>
        <v>10.3380847033698</v>
      </c>
      <c r="I21" s="20">
        <f>VLOOKUP(B21,RMS!B:D,3,FALSE)</f>
        <v>242210.89610192101</v>
      </c>
      <c r="J21" s="21">
        <f>VLOOKUP(B21,RMS!B:E,4,FALSE)</f>
        <v>217170.91843319501</v>
      </c>
      <c r="K21" s="22">
        <f t="shared" si="1"/>
        <v>-5.8019210118800402E-3</v>
      </c>
      <c r="L21" s="22">
        <f t="shared" si="2"/>
        <v>4.8668049857951701E-3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605166.4192</v>
      </c>
      <c r="F22" s="25">
        <f>VLOOKUP(C22,RA!B26:I59,8,0)</f>
        <v>128951.6012</v>
      </c>
      <c r="G22" s="16">
        <f t="shared" si="0"/>
        <v>476214.81799999997</v>
      </c>
      <c r="H22" s="27">
        <f>RA!J26</f>
        <v>21.308452866645801</v>
      </c>
      <c r="I22" s="20">
        <f>VLOOKUP(B22,RMS!B:D,3,FALSE)</f>
        <v>605166.34912958904</v>
      </c>
      <c r="J22" s="21">
        <f>VLOOKUP(B22,RMS!B:E,4,FALSE)</f>
        <v>476214.81892182201</v>
      </c>
      <c r="K22" s="22">
        <f t="shared" si="1"/>
        <v>7.0070410962216556E-2</v>
      </c>
      <c r="L22" s="22">
        <f t="shared" si="2"/>
        <v>-9.2182203661650419E-4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235580.1348</v>
      </c>
      <c r="F23" s="25">
        <f>VLOOKUP(C23,RA!B27:I60,8,0)</f>
        <v>64076.609600000003</v>
      </c>
      <c r="G23" s="16">
        <f t="shared" si="0"/>
        <v>171503.5252</v>
      </c>
      <c r="H23" s="27">
        <f>RA!J27</f>
        <v>27.199496109635501</v>
      </c>
      <c r="I23" s="20">
        <f>VLOOKUP(B23,RMS!B:D,3,FALSE)</f>
        <v>235580.03541611799</v>
      </c>
      <c r="J23" s="21">
        <f>VLOOKUP(B23,RMS!B:E,4,FALSE)</f>
        <v>171503.53741951101</v>
      </c>
      <c r="K23" s="22">
        <f t="shared" si="1"/>
        <v>9.9383882014080882E-2</v>
      </c>
      <c r="L23" s="22">
        <f t="shared" si="2"/>
        <v>-1.2219511001603678E-2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803190.38989999995</v>
      </c>
      <c r="F24" s="25">
        <f>VLOOKUP(C24,RA!B28:I61,8,0)</f>
        <v>46542.167500000003</v>
      </c>
      <c r="G24" s="16">
        <f t="shared" si="0"/>
        <v>756648.22239999997</v>
      </c>
      <c r="H24" s="27">
        <f>RA!J28</f>
        <v>5.7946618990043799</v>
      </c>
      <c r="I24" s="20">
        <f>VLOOKUP(B24,RMS!B:D,3,FALSE)</f>
        <v>803190.38722212403</v>
      </c>
      <c r="J24" s="21">
        <f>VLOOKUP(B24,RMS!B:E,4,FALSE)</f>
        <v>756648.22678495594</v>
      </c>
      <c r="K24" s="22">
        <f t="shared" si="1"/>
        <v>2.6778759201988578E-3</v>
      </c>
      <c r="L24" s="22">
        <f t="shared" si="2"/>
        <v>-4.3849559733644128E-3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610750.04319999996</v>
      </c>
      <c r="F25" s="25">
        <f>VLOOKUP(C25,RA!B29:I62,8,0)</f>
        <v>94623.006299999994</v>
      </c>
      <c r="G25" s="16">
        <f t="shared" si="0"/>
        <v>516127.03689999995</v>
      </c>
      <c r="H25" s="27">
        <f>RA!J29</f>
        <v>15.4929184784379</v>
      </c>
      <c r="I25" s="20">
        <f>VLOOKUP(B25,RMS!B:D,3,FALSE)</f>
        <v>610750.04226814199</v>
      </c>
      <c r="J25" s="21">
        <f>VLOOKUP(B25,RMS!B:E,4,FALSE)</f>
        <v>516127.027744569</v>
      </c>
      <c r="K25" s="22">
        <f t="shared" si="1"/>
        <v>9.3185796868056059E-4</v>
      </c>
      <c r="L25" s="22">
        <f t="shared" si="2"/>
        <v>9.1554309474304318E-3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857175.5196</v>
      </c>
      <c r="F26" s="25">
        <f>VLOOKUP(C26,RA!B30:I63,8,0)</f>
        <v>118876.7868</v>
      </c>
      <c r="G26" s="16">
        <f t="shared" si="0"/>
        <v>738298.7328</v>
      </c>
      <c r="H26" s="27">
        <f>RA!J30</f>
        <v>13.868429986833201</v>
      </c>
      <c r="I26" s="20">
        <f>VLOOKUP(B26,RMS!B:D,3,FALSE)</f>
        <v>857175.51821592904</v>
      </c>
      <c r="J26" s="21">
        <f>VLOOKUP(B26,RMS!B:E,4,FALSE)</f>
        <v>738298.74531321495</v>
      </c>
      <c r="K26" s="22">
        <f t="shared" si="1"/>
        <v>1.3840709580108523E-3</v>
      </c>
      <c r="L26" s="22">
        <f t="shared" si="2"/>
        <v>-1.2513214955106378E-2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598266.07680000004</v>
      </c>
      <c r="F27" s="25">
        <f>VLOOKUP(C27,RA!B31:I64,8,0)</f>
        <v>30403.346699999998</v>
      </c>
      <c r="G27" s="16">
        <f t="shared" si="0"/>
        <v>567862.73010000004</v>
      </c>
      <c r="H27" s="27">
        <f>RA!J31</f>
        <v>5.0819105209209097</v>
      </c>
      <c r="I27" s="20">
        <f>VLOOKUP(B27,RMS!B:D,3,FALSE)</f>
        <v>598266.06540177006</v>
      </c>
      <c r="J27" s="21">
        <f>VLOOKUP(B27,RMS!B:E,4,FALSE)</f>
        <v>567862.68909292005</v>
      </c>
      <c r="K27" s="22">
        <f t="shared" si="1"/>
        <v>1.1398229980841279E-2</v>
      </c>
      <c r="L27" s="22">
        <f t="shared" si="2"/>
        <v>4.1007079998962581E-2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107191.61749999999</v>
      </c>
      <c r="F28" s="25">
        <f>VLOOKUP(C28,RA!B32:I65,8,0)</f>
        <v>31273.067999999999</v>
      </c>
      <c r="G28" s="16">
        <f t="shared" si="0"/>
        <v>75918.549499999994</v>
      </c>
      <c r="H28" s="27">
        <f>RA!J32</f>
        <v>29.174919391434699</v>
      </c>
      <c r="I28" s="20">
        <f>VLOOKUP(B28,RMS!B:D,3,FALSE)</f>
        <v>107191.55069254999</v>
      </c>
      <c r="J28" s="21">
        <f>VLOOKUP(B28,RMS!B:E,4,FALSE)</f>
        <v>75918.555179620496</v>
      </c>
      <c r="K28" s="22">
        <f t="shared" si="1"/>
        <v>6.6807449999032542E-2</v>
      </c>
      <c r="L28" s="22">
        <f t="shared" si="2"/>
        <v>-5.6796205026330426E-3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197970.323</v>
      </c>
      <c r="F30" s="25">
        <f>VLOOKUP(C30,RA!B34:I68,8,0)</f>
        <v>19919.502</v>
      </c>
      <c r="G30" s="16">
        <f t="shared" si="0"/>
        <v>178050.821</v>
      </c>
      <c r="H30" s="27">
        <f>RA!J34</f>
        <v>10.0618626560507</v>
      </c>
      <c r="I30" s="20">
        <f>VLOOKUP(B30,RMS!B:D,3,FALSE)</f>
        <v>197970.32279999999</v>
      </c>
      <c r="J30" s="21">
        <f>VLOOKUP(B30,RMS!B:E,4,FALSE)</f>
        <v>178050.80609999999</v>
      </c>
      <c r="K30" s="22">
        <f t="shared" si="1"/>
        <v>2.0000000949949026E-4</v>
      </c>
      <c r="L30" s="22">
        <f t="shared" si="2"/>
        <v>1.4900000009220093E-2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159805.98370000001</v>
      </c>
      <c r="F34" s="25">
        <f>VLOOKUP(C34,RA!B8:I72,8,0)</f>
        <v>8026.6809000000003</v>
      </c>
      <c r="G34" s="16">
        <f t="shared" si="0"/>
        <v>151779.3028</v>
      </c>
      <c r="H34" s="27">
        <f>RA!J38</f>
        <v>5.0227661781853499</v>
      </c>
      <c r="I34" s="20">
        <f>VLOOKUP(B34,RMS!B:D,3,FALSE)</f>
        <v>159805.98290598299</v>
      </c>
      <c r="J34" s="21">
        <f>VLOOKUP(B34,RMS!B:E,4,FALSE)</f>
        <v>151779.303418803</v>
      </c>
      <c r="K34" s="22">
        <f t="shared" si="1"/>
        <v>7.9401701805181801E-4</v>
      </c>
      <c r="L34" s="22">
        <f t="shared" si="2"/>
        <v>-6.1880299472250044E-4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444594.74</v>
      </c>
      <c r="F35" s="25">
        <f>VLOOKUP(C35,RA!B8:I73,8,0)</f>
        <v>30895.725399999999</v>
      </c>
      <c r="G35" s="16">
        <f t="shared" si="0"/>
        <v>413699.01459999999</v>
      </c>
      <c r="H35" s="27">
        <f>RA!J39</f>
        <v>6.9491882427578897</v>
      </c>
      <c r="I35" s="20">
        <f>VLOOKUP(B35,RMS!B:D,3,FALSE)</f>
        <v>444594.73291538499</v>
      </c>
      <c r="J35" s="21">
        <f>VLOOKUP(B35,RMS!B:E,4,FALSE)</f>
        <v>413699.01445213699</v>
      </c>
      <c r="K35" s="22">
        <f t="shared" si="1"/>
        <v>7.0846150047145784E-3</v>
      </c>
      <c r="L35" s="22">
        <f t="shared" si="2"/>
        <v>1.4786300016567111E-4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17792.686099999999</v>
      </c>
      <c r="F38" s="25">
        <f>VLOOKUP(C38,RA!B8:I76,8,0)</f>
        <v>2694.5234</v>
      </c>
      <c r="G38" s="16">
        <f t="shared" si="0"/>
        <v>15098.162699999999</v>
      </c>
      <c r="H38" s="27" t="e">
        <f>RA!#REF!</f>
        <v>#REF!</v>
      </c>
      <c r="I38" s="20">
        <f>VLOOKUP(B38,RMS!B:D,3,FALSE)</f>
        <v>17792.686029801102</v>
      </c>
      <c r="J38" s="21">
        <f>VLOOKUP(B38,RMS!B:E,4,FALSE)</f>
        <v>15098.1625444369</v>
      </c>
      <c r="K38" s="22">
        <f t="shared" si="1"/>
        <v>7.0198897446971387E-5</v>
      </c>
      <c r="L38" s="22">
        <f t="shared" si="2"/>
        <v>1.5556309881503694E-4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47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8" t="s">
        <v>5</v>
      </c>
      <c r="B7" s="49"/>
      <c r="C7" s="50"/>
      <c r="D7" s="64">
        <v>14533590.606000001</v>
      </c>
      <c r="E7" s="64">
        <v>13214912</v>
      </c>
      <c r="F7" s="65">
        <v>109.978716513587</v>
      </c>
      <c r="G7" s="64">
        <v>37692905.829999998</v>
      </c>
      <c r="H7" s="65">
        <v>-61.442106184255401</v>
      </c>
      <c r="I7" s="64">
        <v>1812102.4617000001</v>
      </c>
      <c r="J7" s="65">
        <v>12.468374201705499</v>
      </c>
      <c r="K7" s="64">
        <v>1665069.3074</v>
      </c>
      <c r="L7" s="65">
        <v>4.4174607150472402</v>
      </c>
      <c r="M7" s="65">
        <v>8.8304525010789003E-2</v>
      </c>
      <c r="N7" s="64">
        <v>427478563.73030001</v>
      </c>
      <c r="O7" s="64">
        <v>427478563.73030001</v>
      </c>
      <c r="P7" s="64">
        <v>804316</v>
      </c>
      <c r="Q7" s="64">
        <v>1127401</v>
      </c>
      <c r="R7" s="65">
        <v>-28.657505182273201</v>
      </c>
      <c r="S7" s="64">
        <v>18.069503287265199</v>
      </c>
      <c r="T7" s="64">
        <v>18.7715483274363</v>
      </c>
      <c r="U7" s="66">
        <v>-3.8852481388675701</v>
      </c>
      <c r="V7" s="54"/>
      <c r="W7" s="54"/>
    </row>
    <row r="8" spans="1:23" ht="14.25" thickBot="1" x14ac:dyDescent="0.2">
      <c r="A8" s="51">
        <v>42023</v>
      </c>
      <c r="B8" s="41" t="s">
        <v>6</v>
      </c>
      <c r="C8" s="42"/>
      <c r="D8" s="67">
        <v>693200.5405</v>
      </c>
      <c r="E8" s="67">
        <v>487577</v>
      </c>
      <c r="F8" s="68">
        <v>142.17252669834701</v>
      </c>
      <c r="G8" s="67">
        <v>1518705.8924</v>
      </c>
      <c r="H8" s="68">
        <v>-54.3558404580534</v>
      </c>
      <c r="I8" s="67">
        <v>181699.9039</v>
      </c>
      <c r="J8" s="68">
        <v>26.211737193531501</v>
      </c>
      <c r="K8" s="67">
        <v>118854.7503</v>
      </c>
      <c r="L8" s="68">
        <v>7.8260544648427404</v>
      </c>
      <c r="M8" s="68">
        <v>0.52875592638387003</v>
      </c>
      <c r="N8" s="67">
        <v>16413016.3739</v>
      </c>
      <c r="O8" s="67">
        <v>16413016.3739</v>
      </c>
      <c r="P8" s="67">
        <v>23880</v>
      </c>
      <c r="Q8" s="67">
        <v>33314</v>
      </c>
      <c r="R8" s="68">
        <v>-28.3184246863181</v>
      </c>
      <c r="S8" s="67">
        <v>29.0284983458962</v>
      </c>
      <c r="T8" s="67">
        <v>27.2004969412259</v>
      </c>
      <c r="U8" s="69">
        <v>6.2972647874796897</v>
      </c>
      <c r="V8" s="54"/>
      <c r="W8" s="54"/>
    </row>
    <row r="9" spans="1:23" ht="12" customHeight="1" thickBot="1" x14ac:dyDescent="0.2">
      <c r="A9" s="52"/>
      <c r="B9" s="41" t="s">
        <v>7</v>
      </c>
      <c r="C9" s="42"/>
      <c r="D9" s="67">
        <v>69415.416800000006</v>
      </c>
      <c r="E9" s="67">
        <v>84874</v>
      </c>
      <c r="F9" s="68">
        <v>81.786432594198502</v>
      </c>
      <c r="G9" s="67">
        <v>220232.78390000001</v>
      </c>
      <c r="H9" s="68">
        <v>-68.480888462310403</v>
      </c>
      <c r="I9" s="67">
        <v>16596.602200000001</v>
      </c>
      <c r="J9" s="68">
        <v>23.9091011263653</v>
      </c>
      <c r="K9" s="67">
        <v>39230.743399999999</v>
      </c>
      <c r="L9" s="68">
        <v>17.813307676214698</v>
      </c>
      <c r="M9" s="68">
        <v>-0.57694907713627497</v>
      </c>
      <c r="N9" s="67">
        <v>2285890.3413999998</v>
      </c>
      <c r="O9" s="67">
        <v>2285890.3413999998</v>
      </c>
      <c r="P9" s="67">
        <v>3918</v>
      </c>
      <c r="Q9" s="67">
        <v>7639</v>
      </c>
      <c r="R9" s="68">
        <v>-48.710564209975097</v>
      </c>
      <c r="S9" s="67">
        <v>17.717053802960699</v>
      </c>
      <c r="T9" s="67">
        <v>17.6605932320984</v>
      </c>
      <c r="U9" s="69">
        <v>0.31867923126596698</v>
      </c>
      <c r="V9" s="54"/>
      <c r="W9" s="54"/>
    </row>
    <row r="10" spans="1:23" ht="14.25" thickBot="1" x14ac:dyDescent="0.2">
      <c r="A10" s="52"/>
      <c r="B10" s="41" t="s">
        <v>8</v>
      </c>
      <c r="C10" s="42"/>
      <c r="D10" s="67">
        <v>102727.54059999999</v>
      </c>
      <c r="E10" s="67">
        <v>119750</v>
      </c>
      <c r="F10" s="68">
        <v>85.785002588726499</v>
      </c>
      <c r="G10" s="67">
        <v>350663.57500000001</v>
      </c>
      <c r="H10" s="68">
        <v>-70.704815691221995</v>
      </c>
      <c r="I10" s="67">
        <v>26924.2536</v>
      </c>
      <c r="J10" s="68">
        <v>26.209382063216601</v>
      </c>
      <c r="K10" s="67">
        <v>20449.741399999999</v>
      </c>
      <c r="L10" s="68">
        <v>5.8317267198339602</v>
      </c>
      <c r="M10" s="68">
        <v>0.31660606720435103</v>
      </c>
      <c r="N10" s="67">
        <v>3332026.2343000001</v>
      </c>
      <c r="O10" s="67">
        <v>3332026.2343000001</v>
      </c>
      <c r="P10" s="67">
        <v>74735</v>
      </c>
      <c r="Q10" s="67">
        <v>105566</v>
      </c>
      <c r="R10" s="68">
        <v>-29.205425989428399</v>
      </c>
      <c r="S10" s="67">
        <v>1.3745573104970901</v>
      </c>
      <c r="T10" s="67">
        <v>1.82160909573158</v>
      </c>
      <c r="U10" s="69">
        <v>-32.5233281886821</v>
      </c>
      <c r="V10" s="54"/>
      <c r="W10" s="54"/>
    </row>
    <row r="11" spans="1:23" ht="14.25" thickBot="1" x14ac:dyDescent="0.2">
      <c r="A11" s="52"/>
      <c r="B11" s="41" t="s">
        <v>9</v>
      </c>
      <c r="C11" s="42"/>
      <c r="D11" s="67">
        <v>56748.515200000002</v>
      </c>
      <c r="E11" s="67">
        <v>83809</v>
      </c>
      <c r="F11" s="68">
        <v>67.711719743702901</v>
      </c>
      <c r="G11" s="67">
        <v>107071.75079999999</v>
      </c>
      <c r="H11" s="68">
        <v>-46.999544907040097</v>
      </c>
      <c r="I11" s="67">
        <v>13267.6078</v>
      </c>
      <c r="J11" s="68">
        <v>23.379656283940999</v>
      </c>
      <c r="K11" s="67">
        <v>19158.737799999999</v>
      </c>
      <c r="L11" s="68">
        <v>17.893363708777599</v>
      </c>
      <c r="M11" s="68">
        <v>-0.30749050702077102</v>
      </c>
      <c r="N11" s="67">
        <v>1415352.7568000001</v>
      </c>
      <c r="O11" s="67">
        <v>1415352.7568000001</v>
      </c>
      <c r="P11" s="67">
        <v>2671</v>
      </c>
      <c r="Q11" s="67">
        <v>3891</v>
      </c>
      <c r="R11" s="68">
        <v>-31.354407607298899</v>
      </c>
      <c r="S11" s="67">
        <v>21.2461681767128</v>
      </c>
      <c r="T11" s="67">
        <v>20.6986334875353</v>
      </c>
      <c r="U11" s="69">
        <v>2.5770985366558299</v>
      </c>
      <c r="V11" s="54"/>
      <c r="W11" s="54"/>
    </row>
    <row r="12" spans="1:23" ht="14.25" thickBot="1" x14ac:dyDescent="0.2">
      <c r="A12" s="52"/>
      <c r="B12" s="41" t="s">
        <v>10</v>
      </c>
      <c r="C12" s="42"/>
      <c r="D12" s="67">
        <v>171720.36</v>
      </c>
      <c r="E12" s="67">
        <v>284819</v>
      </c>
      <c r="F12" s="68">
        <v>60.291047998904602</v>
      </c>
      <c r="G12" s="67">
        <v>475445.00099999999</v>
      </c>
      <c r="H12" s="68">
        <v>-63.882182031818203</v>
      </c>
      <c r="I12" s="67">
        <v>25830.6322</v>
      </c>
      <c r="J12" s="68">
        <v>15.0422653434922</v>
      </c>
      <c r="K12" s="67">
        <v>-25417.266199999998</v>
      </c>
      <c r="L12" s="68">
        <v>-5.3459950460179497</v>
      </c>
      <c r="M12" s="68">
        <v>-2.0162631967083899</v>
      </c>
      <c r="N12" s="67">
        <v>8190181.5433</v>
      </c>
      <c r="O12" s="67">
        <v>8190181.5433</v>
      </c>
      <c r="P12" s="67">
        <v>1424</v>
      </c>
      <c r="Q12" s="67">
        <v>2933</v>
      </c>
      <c r="R12" s="68">
        <v>-51.449028298670299</v>
      </c>
      <c r="S12" s="67">
        <v>120.590140449438</v>
      </c>
      <c r="T12" s="67">
        <v>83.916310739856797</v>
      </c>
      <c r="U12" s="69">
        <v>30.411963675387099</v>
      </c>
      <c r="V12" s="54"/>
      <c r="W12" s="54"/>
    </row>
    <row r="13" spans="1:23" ht="14.25" thickBot="1" x14ac:dyDescent="0.2">
      <c r="A13" s="52"/>
      <c r="B13" s="41" t="s">
        <v>11</v>
      </c>
      <c r="C13" s="42"/>
      <c r="D13" s="67">
        <v>253807.61730000001</v>
      </c>
      <c r="E13" s="67">
        <v>507466</v>
      </c>
      <c r="F13" s="68">
        <v>50.014703901345101</v>
      </c>
      <c r="G13" s="67">
        <v>940496.53370000003</v>
      </c>
      <c r="H13" s="68">
        <v>-73.013444685277307</v>
      </c>
      <c r="I13" s="67">
        <v>55927.003100000002</v>
      </c>
      <c r="J13" s="68">
        <v>22.0351948830182</v>
      </c>
      <c r="K13" s="67">
        <v>-46694.779000000002</v>
      </c>
      <c r="L13" s="68">
        <v>-4.9649070811881097</v>
      </c>
      <c r="M13" s="68">
        <v>-2.1977142690834901</v>
      </c>
      <c r="N13" s="67">
        <v>7673565.3317</v>
      </c>
      <c r="O13" s="67">
        <v>7673565.3317</v>
      </c>
      <c r="P13" s="67">
        <v>8940</v>
      </c>
      <c r="Q13" s="67">
        <v>18711</v>
      </c>
      <c r="R13" s="68">
        <v>-52.220618887285603</v>
      </c>
      <c r="S13" s="67">
        <v>28.390113791946298</v>
      </c>
      <c r="T13" s="67">
        <v>32.060297557586402</v>
      </c>
      <c r="U13" s="69">
        <v>-12.927682476148799</v>
      </c>
      <c r="V13" s="54"/>
      <c r="W13" s="54"/>
    </row>
    <row r="14" spans="1:23" ht="14.25" thickBot="1" x14ac:dyDescent="0.2">
      <c r="A14" s="52"/>
      <c r="B14" s="41" t="s">
        <v>12</v>
      </c>
      <c r="C14" s="42"/>
      <c r="D14" s="67">
        <v>142075.3002</v>
      </c>
      <c r="E14" s="67">
        <v>257335</v>
      </c>
      <c r="F14" s="68">
        <v>55.210251306662499</v>
      </c>
      <c r="G14" s="67">
        <v>374169.6765</v>
      </c>
      <c r="H14" s="68">
        <v>-62.029178438782402</v>
      </c>
      <c r="I14" s="67">
        <v>24807.842799999999</v>
      </c>
      <c r="J14" s="68">
        <v>17.4610525299457</v>
      </c>
      <c r="K14" s="67">
        <v>52521.879399999998</v>
      </c>
      <c r="L14" s="68">
        <v>14.0369149876847</v>
      </c>
      <c r="M14" s="68">
        <v>-0.52766650616085897</v>
      </c>
      <c r="N14" s="67">
        <v>3831323.6453999998</v>
      </c>
      <c r="O14" s="67">
        <v>3831323.6453999998</v>
      </c>
      <c r="P14" s="67">
        <v>1813</v>
      </c>
      <c r="Q14" s="67">
        <v>3067</v>
      </c>
      <c r="R14" s="68">
        <v>-40.886860123899602</v>
      </c>
      <c r="S14" s="67">
        <v>78.364754660783206</v>
      </c>
      <c r="T14" s="67">
        <v>71.939951190087996</v>
      </c>
      <c r="U14" s="69">
        <v>8.1985881261367801</v>
      </c>
      <c r="V14" s="54"/>
      <c r="W14" s="54"/>
    </row>
    <row r="15" spans="1:23" ht="14.25" thickBot="1" x14ac:dyDescent="0.2">
      <c r="A15" s="52"/>
      <c r="B15" s="41" t="s">
        <v>13</v>
      </c>
      <c r="C15" s="42"/>
      <c r="D15" s="67">
        <v>98429.459499999997</v>
      </c>
      <c r="E15" s="67">
        <v>185798</v>
      </c>
      <c r="F15" s="68">
        <v>52.976597971991097</v>
      </c>
      <c r="G15" s="67">
        <v>202816.13279999999</v>
      </c>
      <c r="H15" s="68">
        <v>-51.468624245457498</v>
      </c>
      <c r="I15" s="67">
        <v>1954.6152999999999</v>
      </c>
      <c r="J15" s="68">
        <v>1.9858031426048799</v>
      </c>
      <c r="K15" s="67">
        <v>20378.1891</v>
      </c>
      <c r="L15" s="68">
        <v>10.047617425037499</v>
      </c>
      <c r="M15" s="68">
        <v>-0.90408297369269197</v>
      </c>
      <c r="N15" s="67">
        <v>3228105.3324000002</v>
      </c>
      <c r="O15" s="67">
        <v>3228105.3324000002</v>
      </c>
      <c r="P15" s="67">
        <v>3407</v>
      </c>
      <c r="Q15" s="67">
        <v>7784</v>
      </c>
      <c r="R15" s="68">
        <v>-56.230729701952697</v>
      </c>
      <c r="S15" s="67">
        <v>28.890360874669799</v>
      </c>
      <c r="T15" s="67">
        <v>29.7329076438849</v>
      </c>
      <c r="U15" s="69">
        <v>-2.91635944898777</v>
      </c>
      <c r="V15" s="54"/>
      <c r="W15" s="54"/>
    </row>
    <row r="16" spans="1:23" ht="14.25" thickBot="1" x14ac:dyDescent="0.2">
      <c r="A16" s="52"/>
      <c r="B16" s="41" t="s">
        <v>14</v>
      </c>
      <c r="C16" s="42"/>
      <c r="D16" s="67">
        <v>637241.12800000003</v>
      </c>
      <c r="E16" s="67">
        <v>528538</v>
      </c>
      <c r="F16" s="68">
        <v>120.566757357087</v>
      </c>
      <c r="G16" s="67">
        <v>1084702.4032999999</v>
      </c>
      <c r="H16" s="68">
        <v>-41.251985239332399</v>
      </c>
      <c r="I16" s="67">
        <v>18343.3177</v>
      </c>
      <c r="J16" s="68">
        <v>2.87855207299175</v>
      </c>
      <c r="K16" s="67">
        <v>69307.534199999995</v>
      </c>
      <c r="L16" s="68">
        <v>6.3895437116341798</v>
      </c>
      <c r="M16" s="68">
        <v>-0.73533443496825501</v>
      </c>
      <c r="N16" s="67">
        <v>17153783.5955</v>
      </c>
      <c r="O16" s="67">
        <v>17153783.5955</v>
      </c>
      <c r="P16" s="67">
        <v>31953</v>
      </c>
      <c r="Q16" s="67">
        <v>49318</v>
      </c>
      <c r="R16" s="68">
        <v>-35.210268056287802</v>
      </c>
      <c r="S16" s="67">
        <v>19.9430766438206</v>
      </c>
      <c r="T16" s="67">
        <v>20.077197473539101</v>
      </c>
      <c r="U16" s="69">
        <v>-0.67251824838181795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604291.33519999997</v>
      </c>
      <c r="E17" s="67">
        <v>492307</v>
      </c>
      <c r="F17" s="68">
        <v>122.746850075258</v>
      </c>
      <c r="G17" s="67">
        <v>1366297.5252</v>
      </c>
      <c r="H17" s="68">
        <v>-55.771614596788297</v>
      </c>
      <c r="I17" s="67">
        <v>65748.0049</v>
      </c>
      <c r="J17" s="68">
        <v>10.8801832940794</v>
      </c>
      <c r="K17" s="67">
        <v>-17732.541799999999</v>
      </c>
      <c r="L17" s="68">
        <v>-1.29785361335587</v>
      </c>
      <c r="M17" s="68">
        <v>-4.7077597583895203</v>
      </c>
      <c r="N17" s="67">
        <v>18705541.788199998</v>
      </c>
      <c r="O17" s="67">
        <v>18705541.788199998</v>
      </c>
      <c r="P17" s="67">
        <v>10696</v>
      </c>
      <c r="Q17" s="67">
        <v>13308</v>
      </c>
      <c r="R17" s="68">
        <v>-19.627291854523602</v>
      </c>
      <c r="S17" s="67">
        <v>56.496946073298403</v>
      </c>
      <c r="T17" s="67">
        <v>46.024606334535598</v>
      </c>
      <c r="U17" s="69">
        <v>18.536116492343002</v>
      </c>
    </row>
    <row r="18" spans="1:21" ht="12" thickBot="1" x14ac:dyDescent="0.2">
      <c r="A18" s="52"/>
      <c r="B18" s="41" t="s">
        <v>16</v>
      </c>
      <c r="C18" s="42"/>
      <c r="D18" s="67">
        <v>1540226.0289</v>
      </c>
      <c r="E18" s="67">
        <v>1297645</v>
      </c>
      <c r="F18" s="68">
        <v>118.693943944607</v>
      </c>
      <c r="G18" s="67">
        <v>5579770.2692</v>
      </c>
      <c r="H18" s="68">
        <v>-72.396246537210402</v>
      </c>
      <c r="I18" s="67">
        <v>244726.64350000001</v>
      </c>
      <c r="J18" s="68">
        <v>15.889008425262</v>
      </c>
      <c r="K18" s="67">
        <v>404575.38270000002</v>
      </c>
      <c r="L18" s="68">
        <v>7.2507534034731203</v>
      </c>
      <c r="M18" s="68">
        <v>-0.395102485309965</v>
      </c>
      <c r="N18" s="67">
        <v>42445968.327100001</v>
      </c>
      <c r="O18" s="67">
        <v>42445968.327100001</v>
      </c>
      <c r="P18" s="67">
        <v>69181</v>
      </c>
      <c r="Q18" s="67">
        <v>112739</v>
      </c>
      <c r="R18" s="68">
        <v>-38.636141885239397</v>
      </c>
      <c r="S18" s="67">
        <v>22.263714443272001</v>
      </c>
      <c r="T18" s="67">
        <v>22.382454768979699</v>
      </c>
      <c r="U18" s="69">
        <v>-0.53333564805744604</v>
      </c>
    </row>
    <row r="19" spans="1:21" ht="12" thickBot="1" x14ac:dyDescent="0.2">
      <c r="A19" s="52"/>
      <c r="B19" s="41" t="s">
        <v>17</v>
      </c>
      <c r="C19" s="42"/>
      <c r="D19" s="67">
        <v>504389.50650000002</v>
      </c>
      <c r="E19" s="67">
        <v>476077</v>
      </c>
      <c r="F19" s="68">
        <v>105.947043545477</v>
      </c>
      <c r="G19" s="67">
        <v>2426615.6570000001</v>
      </c>
      <c r="H19" s="68">
        <v>-79.214281213219806</v>
      </c>
      <c r="I19" s="67">
        <v>49670.241099999999</v>
      </c>
      <c r="J19" s="68">
        <v>9.8475960462908603</v>
      </c>
      <c r="K19" s="67">
        <v>-315091.83490000002</v>
      </c>
      <c r="L19" s="68">
        <v>-12.9848265831081</v>
      </c>
      <c r="M19" s="68">
        <v>-1.15763734758714</v>
      </c>
      <c r="N19" s="67">
        <v>16915696.7097</v>
      </c>
      <c r="O19" s="67">
        <v>16915696.7097</v>
      </c>
      <c r="P19" s="67">
        <v>11704</v>
      </c>
      <c r="Q19" s="67">
        <v>19568</v>
      </c>
      <c r="R19" s="68">
        <v>-40.188062142273097</v>
      </c>
      <c r="S19" s="67">
        <v>43.095480733082702</v>
      </c>
      <c r="T19" s="67">
        <v>36.9372512571545</v>
      </c>
      <c r="U19" s="69">
        <v>14.289733798469401</v>
      </c>
    </row>
    <row r="20" spans="1:21" ht="12" thickBot="1" x14ac:dyDescent="0.2">
      <c r="A20" s="52"/>
      <c r="B20" s="41" t="s">
        <v>18</v>
      </c>
      <c r="C20" s="42"/>
      <c r="D20" s="67">
        <v>931746.36730000004</v>
      </c>
      <c r="E20" s="67">
        <v>559705</v>
      </c>
      <c r="F20" s="68">
        <v>166.47097440616</v>
      </c>
      <c r="G20" s="67">
        <v>2945863.1466999999</v>
      </c>
      <c r="H20" s="68">
        <v>-68.371023333390198</v>
      </c>
      <c r="I20" s="67">
        <v>74014.825599999996</v>
      </c>
      <c r="J20" s="68">
        <v>7.9436666669792304</v>
      </c>
      <c r="K20" s="67">
        <v>171051.54620000001</v>
      </c>
      <c r="L20" s="68">
        <v>5.80650008781347</v>
      </c>
      <c r="M20" s="68">
        <v>-0.56729519700769604</v>
      </c>
      <c r="N20" s="67">
        <v>26905491.897500001</v>
      </c>
      <c r="O20" s="67">
        <v>26905491.897500001</v>
      </c>
      <c r="P20" s="67">
        <v>35892</v>
      </c>
      <c r="Q20" s="67">
        <v>50477</v>
      </c>
      <c r="R20" s="68">
        <v>-28.894347920835202</v>
      </c>
      <c r="S20" s="67">
        <v>25.9597227042238</v>
      </c>
      <c r="T20" s="67">
        <v>27.347970543019599</v>
      </c>
      <c r="U20" s="69">
        <v>-5.34769902827174</v>
      </c>
    </row>
    <row r="21" spans="1:21" ht="12" thickBot="1" x14ac:dyDescent="0.2">
      <c r="A21" s="52"/>
      <c r="B21" s="41" t="s">
        <v>19</v>
      </c>
      <c r="C21" s="42"/>
      <c r="D21" s="67">
        <v>322346.74810000003</v>
      </c>
      <c r="E21" s="67">
        <v>347903</v>
      </c>
      <c r="F21" s="68">
        <v>92.654201918350793</v>
      </c>
      <c r="G21" s="67">
        <v>832076.26800000004</v>
      </c>
      <c r="H21" s="68">
        <v>-61.259951701927399</v>
      </c>
      <c r="I21" s="67">
        <v>37470.485800000002</v>
      </c>
      <c r="J21" s="68">
        <v>11.6242791406649</v>
      </c>
      <c r="K21" s="67">
        <v>47292.891000000003</v>
      </c>
      <c r="L21" s="68">
        <v>5.6837206898923398</v>
      </c>
      <c r="M21" s="68">
        <v>-0.20769305898427701</v>
      </c>
      <c r="N21" s="67">
        <v>8376535.0860000001</v>
      </c>
      <c r="O21" s="67">
        <v>8376535.0860000001</v>
      </c>
      <c r="P21" s="67">
        <v>26479</v>
      </c>
      <c r="Q21" s="67">
        <v>37626</v>
      </c>
      <c r="R21" s="68">
        <v>-29.6257906766598</v>
      </c>
      <c r="S21" s="67">
        <v>12.1736752936289</v>
      </c>
      <c r="T21" s="67">
        <v>12.023532825705599</v>
      </c>
      <c r="U21" s="69">
        <v>1.23333721576966</v>
      </c>
    </row>
    <row r="22" spans="1:21" ht="12" thickBot="1" x14ac:dyDescent="0.2">
      <c r="A22" s="52"/>
      <c r="B22" s="41" t="s">
        <v>20</v>
      </c>
      <c r="C22" s="42"/>
      <c r="D22" s="67">
        <v>1002622.916</v>
      </c>
      <c r="E22" s="67">
        <v>936446</v>
      </c>
      <c r="F22" s="68">
        <v>107.06681602569699</v>
      </c>
      <c r="G22" s="67">
        <v>1945088.2986000001</v>
      </c>
      <c r="H22" s="68">
        <v>-48.453604048636301</v>
      </c>
      <c r="I22" s="67">
        <v>118311.62450000001</v>
      </c>
      <c r="J22" s="68">
        <v>11.800211486488701</v>
      </c>
      <c r="K22" s="67">
        <v>188792.6024</v>
      </c>
      <c r="L22" s="68">
        <v>9.70611989881826</v>
      </c>
      <c r="M22" s="68">
        <v>-0.37332489199269597</v>
      </c>
      <c r="N22" s="67">
        <v>22988098.498599999</v>
      </c>
      <c r="O22" s="67">
        <v>22988098.498599999</v>
      </c>
      <c r="P22" s="67">
        <v>60216</v>
      </c>
      <c r="Q22" s="67">
        <v>87472</v>
      </c>
      <c r="R22" s="68">
        <v>-31.159685385037498</v>
      </c>
      <c r="S22" s="67">
        <v>16.650440348080199</v>
      </c>
      <c r="T22" s="67">
        <v>16.581358762804101</v>
      </c>
      <c r="U22" s="69">
        <v>0.41489344324826299</v>
      </c>
    </row>
    <row r="23" spans="1:21" ht="12" thickBot="1" x14ac:dyDescent="0.2">
      <c r="A23" s="52"/>
      <c r="B23" s="41" t="s">
        <v>21</v>
      </c>
      <c r="C23" s="42"/>
      <c r="D23" s="67">
        <v>2309885.3102000002</v>
      </c>
      <c r="E23" s="67">
        <v>1738782</v>
      </c>
      <c r="F23" s="68">
        <v>132.84502083642499</v>
      </c>
      <c r="G23" s="67">
        <v>4615506.5517999995</v>
      </c>
      <c r="H23" s="68">
        <v>-49.953807143894799</v>
      </c>
      <c r="I23" s="67">
        <v>219055.05960000001</v>
      </c>
      <c r="J23" s="68">
        <v>9.4833738555198295</v>
      </c>
      <c r="K23" s="67">
        <v>168226.1489</v>
      </c>
      <c r="L23" s="68">
        <v>3.64480359873812</v>
      </c>
      <c r="M23" s="68">
        <v>0.30214631335473702</v>
      </c>
      <c r="N23" s="67">
        <v>60550996.497100003</v>
      </c>
      <c r="O23" s="67">
        <v>60550996.497100003</v>
      </c>
      <c r="P23" s="67">
        <v>72188</v>
      </c>
      <c r="Q23" s="67">
        <v>103265</v>
      </c>
      <c r="R23" s="68">
        <v>-30.094417275940501</v>
      </c>
      <c r="S23" s="67">
        <v>31.998189591067799</v>
      </c>
      <c r="T23" s="67">
        <v>31.876398203650801</v>
      </c>
      <c r="U23" s="69">
        <v>0.38061961933923699</v>
      </c>
    </row>
    <row r="24" spans="1:21" ht="12" thickBot="1" x14ac:dyDescent="0.2">
      <c r="A24" s="52"/>
      <c r="B24" s="41" t="s">
        <v>22</v>
      </c>
      <c r="C24" s="42"/>
      <c r="D24" s="67">
        <v>213021.69159999999</v>
      </c>
      <c r="E24" s="67">
        <v>222658</v>
      </c>
      <c r="F24" s="68">
        <v>95.672148137502404</v>
      </c>
      <c r="G24" s="67">
        <v>669767.99879999994</v>
      </c>
      <c r="H24" s="68">
        <v>-68.194704437706307</v>
      </c>
      <c r="I24" s="67">
        <v>36430.813300000002</v>
      </c>
      <c r="J24" s="68">
        <v>17.1019265814524</v>
      </c>
      <c r="K24" s="67">
        <v>85829.779699999999</v>
      </c>
      <c r="L24" s="68">
        <v>12.8148522852358</v>
      </c>
      <c r="M24" s="68">
        <v>-0.57554576712958805</v>
      </c>
      <c r="N24" s="67">
        <v>5803510.6810999997</v>
      </c>
      <c r="O24" s="67">
        <v>5803510.6810999997</v>
      </c>
      <c r="P24" s="67">
        <v>22598</v>
      </c>
      <c r="Q24" s="67">
        <v>31080</v>
      </c>
      <c r="R24" s="68">
        <v>-27.2908622908623</v>
      </c>
      <c r="S24" s="67">
        <v>9.4265727763518896</v>
      </c>
      <c r="T24" s="67">
        <v>10.2704367310167</v>
      </c>
      <c r="U24" s="69">
        <v>-8.9519698694928902</v>
      </c>
    </row>
    <row r="25" spans="1:21" ht="12" thickBot="1" x14ac:dyDescent="0.2">
      <c r="A25" s="52"/>
      <c r="B25" s="41" t="s">
        <v>23</v>
      </c>
      <c r="C25" s="42"/>
      <c r="D25" s="67">
        <v>242210.8903</v>
      </c>
      <c r="E25" s="67">
        <v>231245</v>
      </c>
      <c r="F25" s="68">
        <v>104.742109148306</v>
      </c>
      <c r="G25" s="67">
        <v>519678.89199999999</v>
      </c>
      <c r="H25" s="68">
        <v>-53.392201602061597</v>
      </c>
      <c r="I25" s="67">
        <v>25039.967000000001</v>
      </c>
      <c r="J25" s="68">
        <v>10.3380847033698</v>
      </c>
      <c r="K25" s="67">
        <v>33383.896099999998</v>
      </c>
      <c r="L25" s="68">
        <v>6.4239469052747298</v>
      </c>
      <c r="M25" s="68">
        <v>-0.24993874516641601</v>
      </c>
      <c r="N25" s="67">
        <v>9295472.1217999998</v>
      </c>
      <c r="O25" s="67">
        <v>9295472.1217999998</v>
      </c>
      <c r="P25" s="67">
        <v>15008</v>
      </c>
      <c r="Q25" s="67">
        <v>22061</v>
      </c>
      <c r="R25" s="68">
        <v>-31.970445582702499</v>
      </c>
      <c r="S25" s="67">
        <v>16.138785334488301</v>
      </c>
      <c r="T25" s="67">
        <v>17.4146133357509</v>
      </c>
      <c r="U25" s="69">
        <v>-7.9053533138964101</v>
      </c>
    </row>
    <row r="26" spans="1:21" ht="12" thickBot="1" x14ac:dyDescent="0.2">
      <c r="A26" s="52"/>
      <c r="B26" s="41" t="s">
        <v>24</v>
      </c>
      <c r="C26" s="42"/>
      <c r="D26" s="67">
        <v>605166.4192</v>
      </c>
      <c r="E26" s="67">
        <v>377088</v>
      </c>
      <c r="F26" s="68">
        <v>160.48413611676901</v>
      </c>
      <c r="G26" s="67">
        <v>1498715.5998</v>
      </c>
      <c r="H26" s="68">
        <v>-59.620996853521902</v>
      </c>
      <c r="I26" s="67">
        <v>128951.6012</v>
      </c>
      <c r="J26" s="68">
        <v>21.308452866645801</v>
      </c>
      <c r="K26" s="67">
        <v>232744.7794</v>
      </c>
      <c r="L26" s="68">
        <v>15.5296161213681</v>
      </c>
      <c r="M26" s="68">
        <v>-0.44595276623420599</v>
      </c>
      <c r="N26" s="67">
        <v>13732907.138</v>
      </c>
      <c r="O26" s="67">
        <v>13732907.138</v>
      </c>
      <c r="P26" s="67">
        <v>44915</v>
      </c>
      <c r="Q26" s="67">
        <v>57902</v>
      </c>
      <c r="R26" s="68">
        <v>-22.429277054333198</v>
      </c>
      <c r="S26" s="67">
        <v>13.473592768562799</v>
      </c>
      <c r="T26" s="67">
        <v>13.7506436012573</v>
      </c>
      <c r="U26" s="69">
        <v>-2.0562506040770598</v>
      </c>
    </row>
    <row r="27" spans="1:21" ht="12" thickBot="1" x14ac:dyDescent="0.2">
      <c r="A27" s="52"/>
      <c r="B27" s="41" t="s">
        <v>25</v>
      </c>
      <c r="C27" s="42"/>
      <c r="D27" s="67">
        <v>235580.1348</v>
      </c>
      <c r="E27" s="67">
        <v>212750</v>
      </c>
      <c r="F27" s="68">
        <v>110.730968178613</v>
      </c>
      <c r="G27" s="67">
        <v>405786.18489999999</v>
      </c>
      <c r="H27" s="68">
        <v>-41.944762151512101</v>
      </c>
      <c r="I27" s="67">
        <v>64076.609600000003</v>
      </c>
      <c r="J27" s="68">
        <v>27.199496109635501</v>
      </c>
      <c r="K27" s="67">
        <v>98973.511700000003</v>
      </c>
      <c r="L27" s="68">
        <v>24.3905572399885</v>
      </c>
      <c r="M27" s="68">
        <v>-0.35258829863263302</v>
      </c>
      <c r="N27" s="67">
        <v>5690080.2160999998</v>
      </c>
      <c r="O27" s="67">
        <v>5690080.2160999998</v>
      </c>
      <c r="P27" s="67">
        <v>31535</v>
      </c>
      <c r="Q27" s="67">
        <v>45099</v>
      </c>
      <c r="R27" s="68">
        <v>-30.0760549014391</v>
      </c>
      <c r="S27" s="67">
        <v>7.4704339559219903</v>
      </c>
      <c r="T27" s="67">
        <v>7.6965824430696896</v>
      </c>
      <c r="U27" s="69">
        <v>-3.0272469910322499</v>
      </c>
    </row>
    <row r="28" spans="1:21" ht="12" thickBot="1" x14ac:dyDescent="0.2">
      <c r="A28" s="52"/>
      <c r="B28" s="41" t="s">
        <v>26</v>
      </c>
      <c r="C28" s="42"/>
      <c r="D28" s="67">
        <v>803190.38989999995</v>
      </c>
      <c r="E28" s="67">
        <v>916786</v>
      </c>
      <c r="F28" s="68">
        <v>87.609364660891401</v>
      </c>
      <c r="G28" s="67">
        <v>1811727.4415</v>
      </c>
      <c r="H28" s="68">
        <v>-55.667151056948903</v>
      </c>
      <c r="I28" s="67">
        <v>46542.167500000003</v>
      </c>
      <c r="J28" s="68">
        <v>5.7946618990043799</v>
      </c>
      <c r="K28" s="67">
        <v>15599.575699999999</v>
      </c>
      <c r="L28" s="68">
        <v>0.86103325161783195</v>
      </c>
      <c r="M28" s="68">
        <v>1.9835534244691</v>
      </c>
      <c r="N28" s="67">
        <v>25758478.218499999</v>
      </c>
      <c r="O28" s="67">
        <v>25758478.218499999</v>
      </c>
      <c r="P28" s="67">
        <v>36754</v>
      </c>
      <c r="Q28" s="67">
        <v>46072</v>
      </c>
      <c r="R28" s="68">
        <v>-20.224865428025701</v>
      </c>
      <c r="S28" s="67">
        <v>21.8531422403004</v>
      </c>
      <c r="T28" s="67">
        <v>23.664339425247402</v>
      </c>
      <c r="U28" s="69">
        <v>-8.2880400677891899</v>
      </c>
    </row>
    <row r="29" spans="1:21" ht="12" thickBot="1" x14ac:dyDescent="0.2">
      <c r="A29" s="52"/>
      <c r="B29" s="41" t="s">
        <v>27</v>
      </c>
      <c r="C29" s="42"/>
      <c r="D29" s="67">
        <v>610750.04319999996</v>
      </c>
      <c r="E29" s="67">
        <v>540071</v>
      </c>
      <c r="F29" s="68">
        <v>113.086991006738</v>
      </c>
      <c r="G29" s="67">
        <v>753996.31649999996</v>
      </c>
      <c r="H29" s="68">
        <v>-18.9982722946101</v>
      </c>
      <c r="I29" s="67">
        <v>94623.006299999994</v>
      </c>
      <c r="J29" s="68">
        <v>15.4929184784379</v>
      </c>
      <c r="K29" s="67">
        <v>123828.74619999999</v>
      </c>
      <c r="L29" s="68">
        <v>16.422990867489201</v>
      </c>
      <c r="M29" s="68">
        <v>-0.23585589611663199</v>
      </c>
      <c r="N29" s="67">
        <v>13475860.7587</v>
      </c>
      <c r="O29" s="67">
        <v>13475860.7587</v>
      </c>
      <c r="P29" s="67">
        <v>92530</v>
      </c>
      <c r="Q29" s="67">
        <v>106844</v>
      </c>
      <c r="R29" s="68">
        <v>-13.3971023173973</v>
      </c>
      <c r="S29" s="67">
        <v>6.6005624467740196</v>
      </c>
      <c r="T29" s="67">
        <v>6.7799600679495304</v>
      </c>
      <c r="U29" s="69">
        <v>-2.7179141568942198</v>
      </c>
    </row>
    <row r="30" spans="1:21" ht="12" thickBot="1" x14ac:dyDescent="0.2">
      <c r="A30" s="52"/>
      <c r="B30" s="41" t="s">
        <v>28</v>
      </c>
      <c r="C30" s="42"/>
      <c r="D30" s="67">
        <v>857175.5196</v>
      </c>
      <c r="E30" s="67">
        <v>552205</v>
      </c>
      <c r="F30" s="68">
        <v>155.22777222227299</v>
      </c>
      <c r="G30" s="67">
        <v>1686877.6621999999</v>
      </c>
      <c r="H30" s="68">
        <v>-49.185673697161597</v>
      </c>
      <c r="I30" s="67">
        <v>118876.7868</v>
      </c>
      <c r="J30" s="68">
        <v>13.868429986833201</v>
      </c>
      <c r="K30" s="67">
        <v>204129.65520000001</v>
      </c>
      <c r="L30" s="68">
        <v>12.101034934197701</v>
      </c>
      <c r="M30" s="68">
        <v>-0.417640779907612</v>
      </c>
      <c r="N30" s="67">
        <v>19971922.7755</v>
      </c>
      <c r="O30" s="67">
        <v>19971922.7755</v>
      </c>
      <c r="P30" s="67">
        <v>60306</v>
      </c>
      <c r="Q30" s="67">
        <v>80157</v>
      </c>
      <c r="R30" s="68">
        <v>-24.765148396272298</v>
      </c>
      <c r="S30" s="67">
        <v>14.213768440951201</v>
      </c>
      <c r="T30" s="67">
        <v>15.150551102211899</v>
      </c>
      <c r="U30" s="69">
        <v>-6.5906706244193902</v>
      </c>
    </row>
    <row r="31" spans="1:21" ht="12" thickBot="1" x14ac:dyDescent="0.2">
      <c r="A31" s="52"/>
      <c r="B31" s="41" t="s">
        <v>29</v>
      </c>
      <c r="C31" s="42"/>
      <c r="D31" s="67">
        <v>598266.07680000004</v>
      </c>
      <c r="E31" s="67">
        <v>591511</v>
      </c>
      <c r="F31" s="68">
        <v>101.14200358066</v>
      </c>
      <c r="G31" s="67">
        <v>3217155.5247999998</v>
      </c>
      <c r="H31" s="68">
        <v>-81.403880782630395</v>
      </c>
      <c r="I31" s="67">
        <v>30403.346699999998</v>
      </c>
      <c r="J31" s="68">
        <v>5.0819105209209097</v>
      </c>
      <c r="K31" s="67">
        <v>-216241.01850000001</v>
      </c>
      <c r="L31" s="68">
        <v>-6.7214971994070103</v>
      </c>
      <c r="M31" s="68">
        <v>-1.14059935025695</v>
      </c>
      <c r="N31" s="67">
        <v>48847483.795599997</v>
      </c>
      <c r="O31" s="67">
        <v>48847483.795599997</v>
      </c>
      <c r="P31" s="67">
        <v>24728</v>
      </c>
      <c r="Q31" s="67">
        <v>32264</v>
      </c>
      <c r="R31" s="68">
        <v>-23.357302256384799</v>
      </c>
      <c r="S31" s="67">
        <v>24.193872403752799</v>
      </c>
      <c r="T31" s="67">
        <v>26.266846088519699</v>
      </c>
      <c r="U31" s="69">
        <v>-8.5681764794516102</v>
      </c>
    </row>
    <row r="32" spans="1:21" ht="12" thickBot="1" x14ac:dyDescent="0.2">
      <c r="A32" s="52"/>
      <c r="B32" s="41" t="s">
        <v>30</v>
      </c>
      <c r="C32" s="42"/>
      <c r="D32" s="67">
        <v>107191.61749999999</v>
      </c>
      <c r="E32" s="67">
        <v>147093</v>
      </c>
      <c r="F32" s="68">
        <v>72.8733641301761</v>
      </c>
      <c r="G32" s="67">
        <v>176845.4601</v>
      </c>
      <c r="H32" s="68">
        <v>-39.386842365426403</v>
      </c>
      <c r="I32" s="67">
        <v>31273.067999999999</v>
      </c>
      <c r="J32" s="68">
        <v>29.174919391434699</v>
      </c>
      <c r="K32" s="67">
        <v>45110.830600000001</v>
      </c>
      <c r="L32" s="68">
        <v>25.5086167179476</v>
      </c>
      <c r="M32" s="68">
        <v>-0.30675033946282498</v>
      </c>
      <c r="N32" s="67">
        <v>2428071.4704999998</v>
      </c>
      <c r="O32" s="67">
        <v>2428071.4704999998</v>
      </c>
      <c r="P32" s="67">
        <v>22798</v>
      </c>
      <c r="Q32" s="67">
        <v>30865</v>
      </c>
      <c r="R32" s="68">
        <v>-26.136400453588202</v>
      </c>
      <c r="S32" s="67">
        <v>4.7017991709799096</v>
      </c>
      <c r="T32" s="67">
        <v>4.8048084918192098</v>
      </c>
      <c r="U32" s="69">
        <v>-2.1908490153107598</v>
      </c>
    </row>
    <row r="33" spans="1:21" ht="12" thickBot="1" x14ac:dyDescent="0.2">
      <c r="A33" s="52"/>
      <c r="B33" s="41" t="s">
        <v>31</v>
      </c>
      <c r="C33" s="42"/>
      <c r="D33" s="70"/>
      <c r="E33" s="70"/>
      <c r="F33" s="70"/>
      <c r="G33" s="67">
        <v>49.7438</v>
      </c>
      <c r="H33" s="70"/>
      <c r="I33" s="70"/>
      <c r="J33" s="70"/>
      <c r="K33" s="67">
        <v>6.4690000000000003</v>
      </c>
      <c r="L33" s="68">
        <v>13.0046357536015</v>
      </c>
      <c r="M33" s="70"/>
      <c r="N33" s="67">
        <v>11.940099999999999</v>
      </c>
      <c r="O33" s="67">
        <v>11.940099999999999</v>
      </c>
      <c r="P33" s="70"/>
      <c r="Q33" s="70"/>
      <c r="R33" s="70"/>
      <c r="S33" s="70"/>
      <c r="T33" s="70"/>
      <c r="U33" s="71"/>
    </row>
    <row r="34" spans="1:21" ht="12" thickBot="1" x14ac:dyDescent="0.2">
      <c r="A34" s="52"/>
      <c r="B34" s="41" t="s">
        <v>32</v>
      </c>
      <c r="C34" s="42"/>
      <c r="D34" s="67">
        <v>197970.323</v>
      </c>
      <c r="E34" s="67">
        <v>149979</v>
      </c>
      <c r="F34" s="68">
        <v>131.99869515065399</v>
      </c>
      <c r="G34" s="67">
        <v>403762.14679999999</v>
      </c>
      <c r="H34" s="68">
        <v>-50.968577770599502</v>
      </c>
      <c r="I34" s="67">
        <v>19919.502</v>
      </c>
      <c r="J34" s="68">
        <v>10.0618626560507</v>
      </c>
      <c r="K34" s="67">
        <v>36208.891300000003</v>
      </c>
      <c r="L34" s="68">
        <v>8.9678766538597205</v>
      </c>
      <c r="M34" s="68">
        <v>-0.44987263390746202</v>
      </c>
      <c r="N34" s="67">
        <v>5425964.6805999996</v>
      </c>
      <c r="O34" s="67">
        <v>5425964.6805999996</v>
      </c>
      <c r="P34" s="67">
        <v>11574</v>
      </c>
      <c r="Q34" s="67">
        <v>15007</v>
      </c>
      <c r="R34" s="68">
        <v>-22.8759912041048</v>
      </c>
      <c r="S34" s="67">
        <v>17.104745377570399</v>
      </c>
      <c r="T34" s="67">
        <v>16.9400459318984</v>
      </c>
      <c r="U34" s="69">
        <v>0.96288744460319597</v>
      </c>
    </row>
    <row r="35" spans="1:21" ht="12" thickBot="1" x14ac:dyDescent="0.2">
      <c r="A35" s="52"/>
      <c r="B35" s="41" t="s">
        <v>36</v>
      </c>
      <c r="C35" s="42"/>
      <c r="D35" s="70"/>
      <c r="E35" s="67">
        <v>152649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2"/>
      <c r="B36" s="41" t="s">
        <v>37</v>
      </c>
      <c r="C36" s="42"/>
      <c r="D36" s="70"/>
      <c r="E36" s="67">
        <v>98908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52"/>
      <c r="B37" s="41" t="s">
        <v>38</v>
      </c>
      <c r="C37" s="42"/>
      <c r="D37" s="70"/>
      <c r="E37" s="67">
        <v>82141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2"/>
      <c r="B38" s="41" t="s">
        <v>33</v>
      </c>
      <c r="C38" s="42"/>
      <c r="D38" s="67">
        <v>159805.98370000001</v>
      </c>
      <c r="E38" s="67">
        <v>83215</v>
      </c>
      <c r="F38" s="68">
        <v>192.03987706543299</v>
      </c>
      <c r="G38" s="67">
        <v>465035.04080000002</v>
      </c>
      <c r="H38" s="68">
        <v>-65.635711359495502</v>
      </c>
      <c r="I38" s="67">
        <v>8026.6809000000003</v>
      </c>
      <c r="J38" s="68">
        <v>5.0227661781853499</v>
      </c>
      <c r="K38" s="67">
        <v>25466.2788</v>
      </c>
      <c r="L38" s="68">
        <v>5.47620642870059</v>
      </c>
      <c r="M38" s="68">
        <v>-0.68481139458820395</v>
      </c>
      <c r="N38" s="67">
        <v>4700850.8712999998</v>
      </c>
      <c r="O38" s="67">
        <v>4700850.8712999998</v>
      </c>
      <c r="P38" s="67">
        <v>236</v>
      </c>
      <c r="Q38" s="67">
        <v>398</v>
      </c>
      <c r="R38" s="68">
        <v>-40.7035175879397</v>
      </c>
      <c r="S38" s="67">
        <v>677.14399872881404</v>
      </c>
      <c r="T38" s="67">
        <v>638.84164522613105</v>
      </c>
      <c r="U38" s="69">
        <v>5.6564561710045602</v>
      </c>
    </row>
    <row r="39" spans="1:21" ht="12" thickBot="1" x14ac:dyDescent="0.2">
      <c r="A39" s="52"/>
      <c r="B39" s="41" t="s">
        <v>34</v>
      </c>
      <c r="C39" s="42"/>
      <c r="D39" s="67">
        <v>444594.74</v>
      </c>
      <c r="E39" s="67">
        <v>370407</v>
      </c>
      <c r="F39" s="68">
        <v>120.028708960684</v>
      </c>
      <c r="G39" s="67">
        <v>1033687.4486999999</v>
      </c>
      <c r="H39" s="68">
        <v>-56.989441967285501</v>
      </c>
      <c r="I39" s="67">
        <v>30895.725399999999</v>
      </c>
      <c r="J39" s="68">
        <v>6.9491882427578897</v>
      </c>
      <c r="K39" s="67">
        <v>54686.616199999997</v>
      </c>
      <c r="L39" s="68">
        <v>5.2904401875804599</v>
      </c>
      <c r="M39" s="68">
        <v>-0.435040462423053</v>
      </c>
      <c r="N39" s="67">
        <v>11584198.8651</v>
      </c>
      <c r="O39" s="67">
        <v>11584198.8651</v>
      </c>
      <c r="P39" s="67">
        <v>2215</v>
      </c>
      <c r="Q39" s="67">
        <v>2929</v>
      </c>
      <c r="R39" s="68">
        <v>-24.3769204506658</v>
      </c>
      <c r="S39" s="67">
        <v>200.71997291196399</v>
      </c>
      <c r="T39" s="67">
        <v>236.430280061454</v>
      </c>
      <c r="U39" s="69">
        <v>-17.791107995592</v>
      </c>
    </row>
    <row r="40" spans="1:21" ht="12" thickBot="1" x14ac:dyDescent="0.2">
      <c r="A40" s="52"/>
      <c r="B40" s="41" t="s">
        <v>39</v>
      </c>
      <c r="C40" s="42"/>
      <c r="D40" s="70"/>
      <c r="E40" s="67">
        <v>65689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2"/>
      <c r="B41" s="41" t="s">
        <v>40</v>
      </c>
      <c r="C41" s="42"/>
      <c r="D41" s="70"/>
      <c r="E41" s="67">
        <v>13814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3"/>
      <c r="B42" s="41" t="s">
        <v>35</v>
      </c>
      <c r="C42" s="42"/>
      <c r="D42" s="72">
        <v>17792.686099999999</v>
      </c>
      <c r="E42" s="72">
        <v>17872</v>
      </c>
      <c r="F42" s="73">
        <v>99.556211392121796</v>
      </c>
      <c r="G42" s="72">
        <v>64298.903400000003</v>
      </c>
      <c r="H42" s="73">
        <v>-72.328165553131399</v>
      </c>
      <c r="I42" s="72">
        <v>2694.5234</v>
      </c>
      <c r="J42" s="73">
        <v>15.143994475347901</v>
      </c>
      <c r="K42" s="72">
        <v>10437.571099999999</v>
      </c>
      <c r="L42" s="73">
        <v>16.2328913061992</v>
      </c>
      <c r="M42" s="73">
        <v>-0.74184382801473803</v>
      </c>
      <c r="N42" s="72">
        <v>352176.23849999998</v>
      </c>
      <c r="O42" s="72">
        <v>352176.23849999998</v>
      </c>
      <c r="P42" s="72">
        <v>22</v>
      </c>
      <c r="Q42" s="72">
        <v>45</v>
      </c>
      <c r="R42" s="73">
        <v>-51.1111111111111</v>
      </c>
      <c r="S42" s="72">
        <v>808.75845909090901</v>
      </c>
      <c r="T42" s="72">
        <v>1216.7556222222199</v>
      </c>
      <c r="U42" s="74">
        <v>-50.447344141528497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70500</v>
      </c>
      <c r="D2" s="32">
        <v>693201.43494786299</v>
      </c>
      <c r="E2" s="32">
        <v>511500.65028376097</v>
      </c>
      <c r="F2" s="32">
        <v>181700.784664103</v>
      </c>
      <c r="G2" s="32">
        <v>511500.65028376097</v>
      </c>
      <c r="H2" s="32">
        <v>0.26211830429602101</v>
      </c>
    </row>
    <row r="3" spans="1:8" ht="14.25" x14ac:dyDescent="0.2">
      <c r="A3" s="32">
        <v>2</v>
      </c>
      <c r="B3" s="33">
        <v>13</v>
      </c>
      <c r="C3" s="32">
        <v>10613.317999999999</v>
      </c>
      <c r="D3" s="32">
        <v>69415.4451646698</v>
      </c>
      <c r="E3" s="32">
        <v>52818.808723455099</v>
      </c>
      <c r="F3" s="32">
        <v>16596.636441214701</v>
      </c>
      <c r="G3" s="32">
        <v>52818.808723455099</v>
      </c>
      <c r="H3" s="32">
        <v>0.23909140684531499</v>
      </c>
    </row>
    <row r="4" spans="1:8" ht="14.25" x14ac:dyDescent="0.2">
      <c r="A4" s="32">
        <v>3</v>
      </c>
      <c r="B4" s="33">
        <v>14</v>
      </c>
      <c r="C4" s="32">
        <v>92518</v>
      </c>
      <c r="D4" s="32">
        <v>102729.348441026</v>
      </c>
      <c r="E4" s="32">
        <v>75803.287062393196</v>
      </c>
      <c r="F4" s="32">
        <v>26926.061378632501</v>
      </c>
      <c r="G4" s="32">
        <v>75803.287062393196</v>
      </c>
      <c r="H4" s="32">
        <v>0.26210680576924</v>
      </c>
    </row>
    <row r="5" spans="1:8" ht="14.25" x14ac:dyDescent="0.2">
      <c r="A5" s="32">
        <v>4</v>
      </c>
      <c r="B5" s="33">
        <v>15</v>
      </c>
      <c r="C5" s="32">
        <v>3411</v>
      </c>
      <c r="D5" s="32">
        <v>56748.5609188034</v>
      </c>
      <c r="E5" s="32">
        <v>43480.907523076901</v>
      </c>
      <c r="F5" s="32">
        <v>13267.6533957265</v>
      </c>
      <c r="G5" s="32">
        <v>43480.907523076901</v>
      </c>
      <c r="H5" s="32">
        <v>0.233797177953288</v>
      </c>
    </row>
    <row r="6" spans="1:8" ht="14.25" x14ac:dyDescent="0.2">
      <c r="A6" s="32">
        <v>5</v>
      </c>
      <c r="B6" s="33">
        <v>16</v>
      </c>
      <c r="C6" s="32">
        <v>2611</v>
      </c>
      <c r="D6" s="32">
        <v>171720.37809059801</v>
      </c>
      <c r="E6" s="32">
        <v>145889.72811965799</v>
      </c>
      <c r="F6" s="32">
        <v>25830.649970940201</v>
      </c>
      <c r="G6" s="32">
        <v>145889.72811965799</v>
      </c>
      <c r="H6" s="32">
        <v>0.15042274107568099</v>
      </c>
    </row>
    <row r="7" spans="1:8" ht="14.25" x14ac:dyDescent="0.2">
      <c r="A7" s="32">
        <v>6</v>
      </c>
      <c r="B7" s="33">
        <v>17</v>
      </c>
      <c r="C7" s="32">
        <v>17143</v>
      </c>
      <c r="D7" s="32">
        <v>253807.824077778</v>
      </c>
      <c r="E7" s="32">
        <v>197880.61394615399</v>
      </c>
      <c r="F7" s="32">
        <v>55927.210131623899</v>
      </c>
      <c r="G7" s="32">
        <v>197880.61394615399</v>
      </c>
      <c r="H7" s="32">
        <v>0.22035258501127</v>
      </c>
    </row>
    <row r="8" spans="1:8" ht="14.25" x14ac:dyDescent="0.2">
      <c r="A8" s="32">
        <v>7</v>
      </c>
      <c r="B8" s="33">
        <v>18</v>
      </c>
      <c r="C8" s="32">
        <v>81931</v>
      </c>
      <c r="D8" s="32">
        <v>142075.29288376099</v>
      </c>
      <c r="E8" s="32">
        <v>117267.45584188</v>
      </c>
      <c r="F8" s="32">
        <v>24807.837041880299</v>
      </c>
      <c r="G8" s="32">
        <v>117267.45584188</v>
      </c>
      <c r="H8" s="32">
        <v>0.17461049376246501</v>
      </c>
    </row>
    <row r="9" spans="1:8" ht="14.25" x14ac:dyDescent="0.2">
      <c r="A9" s="32">
        <v>8</v>
      </c>
      <c r="B9" s="33">
        <v>19</v>
      </c>
      <c r="C9" s="32">
        <v>16106</v>
      </c>
      <c r="D9" s="32">
        <v>98429.590667521406</v>
      </c>
      <c r="E9" s="32">
        <v>96474.844048717903</v>
      </c>
      <c r="F9" s="32">
        <v>1954.74661880342</v>
      </c>
      <c r="G9" s="32">
        <v>96474.844048717903</v>
      </c>
      <c r="H9" s="32">
        <v>1.9859339102671101E-2</v>
      </c>
    </row>
    <row r="10" spans="1:8" ht="14.25" x14ac:dyDescent="0.2">
      <c r="A10" s="32">
        <v>9</v>
      </c>
      <c r="B10" s="33">
        <v>21</v>
      </c>
      <c r="C10" s="32">
        <v>150904</v>
      </c>
      <c r="D10" s="32">
        <v>637240.935434188</v>
      </c>
      <c r="E10" s="32">
        <v>618897.81048632495</v>
      </c>
      <c r="F10" s="32">
        <v>18343.124947863202</v>
      </c>
      <c r="G10" s="32">
        <v>618897.81048632495</v>
      </c>
      <c r="H10" s="36">
        <v>2.8785226949309298E-2</v>
      </c>
    </row>
    <row r="11" spans="1:8" ht="14.25" x14ac:dyDescent="0.2">
      <c r="A11" s="32">
        <v>10</v>
      </c>
      <c r="B11" s="33">
        <v>22</v>
      </c>
      <c r="C11" s="32">
        <v>26217</v>
      </c>
      <c r="D11" s="32">
        <v>604291.44023076899</v>
      </c>
      <c r="E11" s="32">
        <v>538543.33047777798</v>
      </c>
      <c r="F11" s="32">
        <v>65748.109752991499</v>
      </c>
      <c r="G11" s="32">
        <v>538543.33047777798</v>
      </c>
      <c r="H11" s="32">
        <v>0.10880198754409499</v>
      </c>
    </row>
    <row r="12" spans="1:8" ht="14.25" x14ac:dyDescent="0.2">
      <c r="A12" s="32">
        <v>11</v>
      </c>
      <c r="B12" s="33">
        <v>23</v>
      </c>
      <c r="C12" s="32">
        <v>144664.90100000001</v>
      </c>
      <c r="D12" s="32">
        <v>1540226.0229094001</v>
      </c>
      <c r="E12" s="32">
        <v>1295499.34883077</v>
      </c>
      <c r="F12" s="32">
        <v>244726.674078632</v>
      </c>
      <c r="G12" s="32">
        <v>1295499.34883077</v>
      </c>
      <c r="H12" s="32">
        <v>0.15889010472395301</v>
      </c>
    </row>
    <row r="13" spans="1:8" ht="14.25" x14ac:dyDescent="0.2">
      <c r="A13" s="32">
        <v>12</v>
      </c>
      <c r="B13" s="33">
        <v>24</v>
      </c>
      <c r="C13" s="32">
        <v>31287.62</v>
      </c>
      <c r="D13" s="32">
        <v>504389.47665299103</v>
      </c>
      <c r="E13" s="32">
        <v>454719.26324957301</v>
      </c>
      <c r="F13" s="32">
        <v>49670.213403418798</v>
      </c>
      <c r="G13" s="32">
        <v>454719.26324957301</v>
      </c>
      <c r="H13" s="32">
        <v>9.8475911379076603E-2</v>
      </c>
    </row>
    <row r="14" spans="1:8" ht="14.25" x14ac:dyDescent="0.2">
      <c r="A14" s="32">
        <v>13</v>
      </c>
      <c r="B14" s="33">
        <v>25</v>
      </c>
      <c r="C14" s="32">
        <v>76763</v>
      </c>
      <c r="D14" s="32">
        <v>931746.44510000001</v>
      </c>
      <c r="E14" s="32">
        <v>857731.54169999994</v>
      </c>
      <c r="F14" s="32">
        <v>74014.903399999996</v>
      </c>
      <c r="G14" s="32">
        <v>857731.54169999994</v>
      </c>
      <c r="H14" s="32">
        <v>7.9436743536012405E-2</v>
      </c>
    </row>
    <row r="15" spans="1:8" ht="14.25" x14ac:dyDescent="0.2">
      <c r="A15" s="32">
        <v>14</v>
      </c>
      <c r="B15" s="33">
        <v>26</v>
      </c>
      <c r="C15" s="32">
        <v>52385</v>
      </c>
      <c r="D15" s="32">
        <v>322346.51434610097</v>
      </c>
      <c r="E15" s="32">
        <v>284876.26220957597</v>
      </c>
      <c r="F15" s="32">
        <v>37470.252136525203</v>
      </c>
      <c r="G15" s="32">
        <v>284876.26220957597</v>
      </c>
      <c r="H15" s="32">
        <v>0.116242150818773</v>
      </c>
    </row>
    <row r="16" spans="1:8" ht="14.25" x14ac:dyDescent="0.2">
      <c r="A16" s="32">
        <v>15</v>
      </c>
      <c r="B16" s="33">
        <v>27</v>
      </c>
      <c r="C16" s="32">
        <v>126371.467</v>
      </c>
      <c r="D16" s="32">
        <v>1002624.1167</v>
      </c>
      <c r="E16" s="32">
        <v>884311.29040000006</v>
      </c>
      <c r="F16" s="32">
        <v>118312.8263</v>
      </c>
      <c r="G16" s="32">
        <v>884311.29040000006</v>
      </c>
      <c r="H16" s="32">
        <v>0.118003172205163</v>
      </c>
    </row>
    <row r="17" spans="1:8" ht="14.25" x14ac:dyDescent="0.2">
      <c r="A17" s="32">
        <v>16</v>
      </c>
      <c r="B17" s="33">
        <v>29</v>
      </c>
      <c r="C17" s="32">
        <v>171200</v>
      </c>
      <c r="D17" s="32">
        <v>2309886.97427009</v>
      </c>
      <c r="E17" s="32">
        <v>2090830.27965641</v>
      </c>
      <c r="F17" s="32">
        <v>219056.694613675</v>
      </c>
      <c r="G17" s="32">
        <v>2090830.27965641</v>
      </c>
      <c r="H17" s="32">
        <v>9.4834378068604896E-2</v>
      </c>
    </row>
    <row r="18" spans="1:8" ht="14.25" x14ac:dyDescent="0.2">
      <c r="A18" s="32">
        <v>17</v>
      </c>
      <c r="B18" s="33">
        <v>31</v>
      </c>
      <c r="C18" s="32">
        <v>21474.392</v>
      </c>
      <c r="D18" s="32">
        <v>213021.67039423599</v>
      </c>
      <c r="E18" s="32">
        <v>176590.88631112</v>
      </c>
      <c r="F18" s="32">
        <v>36430.7840831168</v>
      </c>
      <c r="G18" s="32">
        <v>176590.88631112</v>
      </c>
      <c r="H18" s="32">
        <v>0.17101914568454399</v>
      </c>
    </row>
    <row r="19" spans="1:8" ht="14.25" x14ac:dyDescent="0.2">
      <c r="A19" s="32">
        <v>18</v>
      </c>
      <c r="B19" s="33">
        <v>32</v>
      </c>
      <c r="C19" s="32">
        <v>14290.257</v>
      </c>
      <c r="D19" s="32">
        <v>242210.89610192101</v>
      </c>
      <c r="E19" s="32">
        <v>217170.91843319501</v>
      </c>
      <c r="F19" s="32">
        <v>25039.977668725802</v>
      </c>
      <c r="G19" s="32">
        <v>217170.91843319501</v>
      </c>
      <c r="H19" s="32">
        <v>0.10338088860457</v>
      </c>
    </row>
    <row r="20" spans="1:8" ht="14.25" x14ac:dyDescent="0.2">
      <c r="A20" s="32">
        <v>19</v>
      </c>
      <c r="B20" s="33">
        <v>33</v>
      </c>
      <c r="C20" s="32">
        <v>41037.328999999998</v>
      </c>
      <c r="D20" s="32">
        <v>605166.34912958904</v>
      </c>
      <c r="E20" s="32">
        <v>476214.81892182201</v>
      </c>
      <c r="F20" s="32">
        <v>128951.53020776701</v>
      </c>
      <c r="G20" s="32">
        <v>476214.81892182201</v>
      </c>
      <c r="H20" s="32">
        <v>0.213084436028603</v>
      </c>
    </row>
    <row r="21" spans="1:8" ht="14.25" x14ac:dyDescent="0.2">
      <c r="A21" s="32">
        <v>20</v>
      </c>
      <c r="B21" s="33">
        <v>34</v>
      </c>
      <c r="C21" s="32">
        <v>37609.667999999998</v>
      </c>
      <c r="D21" s="32">
        <v>235580.03541611799</v>
      </c>
      <c r="E21" s="32">
        <v>171503.53741951101</v>
      </c>
      <c r="F21" s="32">
        <v>64076.497996607199</v>
      </c>
      <c r="G21" s="32">
        <v>171503.53741951101</v>
      </c>
      <c r="H21" s="32">
        <v>0.271994602103804</v>
      </c>
    </row>
    <row r="22" spans="1:8" ht="14.25" x14ac:dyDescent="0.2">
      <c r="A22" s="32">
        <v>21</v>
      </c>
      <c r="B22" s="33">
        <v>35</v>
      </c>
      <c r="C22" s="32">
        <v>35167.383000000002</v>
      </c>
      <c r="D22" s="32">
        <v>803190.38722212403</v>
      </c>
      <c r="E22" s="32">
        <v>756648.22678495594</v>
      </c>
      <c r="F22" s="32">
        <v>46542.160437168102</v>
      </c>
      <c r="G22" s="32">
        <v>756648.22678495594</v>
      </c>
      <c r="H22" s="32">
        <v>5.7946610389768997E-2</v>
      </c>
    </row>
    <row r="23" spans="1:8" ht="14.25" x14ac:dyDescent="0.2">
      <c r="A23" s="32">
        <v>22</v>
      </c>
      <c r="B23" s="33">
        <v>36</v>
      </c>
      <c r="C23" s="32">
        <v>129045.44100000001</v>
      </c>
      <c r="D23" s="32">
        <v>610750.04226814199</v>
      </c>
      <c r="E23" s="32">
        <v>516127.027744569</v>
      </c>
      <c r="F23" s="32">
        <v>94623.0145235729</v>
      </c>
      <c r="G23" s="32">
        <v>516127.027744569</v>
      </c>
      <c r="H23" s="32">
        <v>0.15492919848547501</v>
      </c>
    </row>
    <row r="24" spans="1:8" ht="14.25" x14ac:dyDescent="0.2">
      <c r="A24" s="32">
        <v>23</v>
      </c>
      <c r="B24" s="33">
        <v>37</v>
      </c>
      <c r="C24" s="32">
        <v>90199.365000000005</v>
      </c>
      <c r="D24" s="32">
        <v>857175.51821592904</v>
      </c>
      <c r="E24" s="32">
        <v>738298.74531321495</v>
      </c>
      <c r="F24" s="32">
        <v>118876.772902714</v>
      </c>
      <c r="G24" s="32">
        <v>738298.74531321495</v>
      </c>
      <c r="H24" s="32">
        <v>0.138684283879382</v>
      </c>
    </row>
    <row r="25" spans="1:8" ht="14.25" x14ac:dyDescent="0.2">
      <c r="A25" s="32">
        <v>24</v>
      </c>
      <c r="B25" s="33">
        <v>38</v>
      </c>
      <c r="C25" s="32">
        <v>109129.212</v>
      </c>
      <c r="D25" s="32">
        <v>598266.06540177006</v>
      </c>
      <c r="E25" s="32">
        <v>567862.68909292005</v>
      </c>
      <c r="F25" s="32">
        <v>30403.376308849602</v>
      </c>
      <c r="G25" s="32">
        <v>567862.68909292005</v>
      </c>
      <c r="H25" s="32">
        <v>5.0819155668526801E-2</v>
      </c>
    </row>
    <row r="26" spans="1:8" ht="14.25" x14ac:dyDescent="0.2">
      <c r="A26" s="32">
        <v>25</v>
      </c>
      <c r="B26" s="33">
        <v>39</v>
      </c>
      <c r="C26" s="32">
        <v>81804.548999999999</v>
      </c>
      <c r="D26" s="32">
        <v>107191.55069254999</v>
      </c>
      <c r="E26" s="32">
        <v>75918.555179620496</v>
      </c>
      <c r="F26" s="32">
        <v>31272.995512929301</v>
      </c>
      <c r="G26" s="32">
        <v>75918.555179620496</v>
      </c>
      <c r="H26" s="32">
        <v>0.29174869950923199</v>
      </c>
    </row>
    <row r="27" spans="1:8" ht="14.25" x14ac:dyDescent="0.2">
      <c r="A27" s="32">
        <v>26</v>
      </c>
      <c r="B27" s="33">
        <v>42</v>
      </c>
      <c r="C27" s="32">
        <v>12727.009</v>
      </c>
      <c r="D27" s="32">
        <v>197970.32279999999</v>
      </c>
      <c r="E27" s="32">
        <v>178050.80609999999</v>
      </c>
      <c r="F27" s="32">
        <v>19919.5167</v>
      </c>
      <c r="G27" s="32">
        <v>178050.80609999999</v>
      </c>
      <c r="H27" s="32">
        <v>0.100618700915711</v>
      </c>
    </row>
    <row r="28" spans="1:8" ht="14.25" x14ac:dyDescent="0.2">
      <c r="A28" s="32">
        <v>27</v>
      </c>
      <c r="B28" s="33">
        <v>75</v>
      </c>
      <c r="C28" s="32">
        <v>242</v>
      </c>
      <c r="D28" s="32">
        <v>159805.98290598299</v>
      </c>
      <c r="E28" s="32">
        <v>151779.303418803</v>
      </c>
      <c r="F28" s="32">
        <v>8026.67948717949</v>
      </c>
      <c r="G28" s="32">
        <v>151779.303418803</v>
      </c>
      <c r="H28" s="32">
        <v>5.02276531905676E-2</v>
      </c>
    </row>
    <row r="29" spans="1:8" ht="14.25" x14ac:dyDescent="0.2">
      <c r="A29" s="32">
        <v>28</v>
      </c>
      <c r="B29" s="33">
        <v>76</v>
      </c>
      <c r="C29" s="32">
        <v>2328</v>
      </c>
      <c r="D29" s="32">
        <v>444594.73291538499</v>
      </c>
      <c r="E29" s="32">
        <v>413699.01445213699</v>
      </c>
      <c r="F29" s="32">
        <v>30895.7184632479</v>
      </c>
      <c r="G29" s="32">
        <v>413699.01445213699</v>
      </c>
      <c r="H29" s="32">
        <v>6.9491867932515397E-2</v>
      </c>
    </row>
    <row r="30" spans="1:8" ht="14.25" x14ac:dyDescent="0.2">
      <c r="A30" s="32">
        <v>29</v>
      </c>
      <c r="B30" s="33">
        <v>99</v>
      </c>
      <c r="C30" s="32">
        <v>22</v>
      </c>
      <c r="D30" s="32">
        <v>17792.686029801102</v>
      </c>
      <c r="E30" s="32">
        <v>15098.1625444369</v>
      </c>
      <c r="F30" s="32">
        <v>2694.52348536419</v>
      </c>
      <c r="G30" s="32">
        <v>15098.1625444369</v>
      </c>
      <c r="H30" s="32">
        <v>0.15143995014868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2015-01-20T01:02:15Z</dcterms:modified>
</cp:coreProperties>
</file>