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<sst xmlns="http://schemas.openxmlformats.org/spreadsheetml/2006/main" count="112" uniqueCount="70">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</sst>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6" sqref="K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17161560.653999999</v>
      </c>
      <c r="F3" s="25">
        <f>RA!I7</f>
        <v>1375233.0973</v>
      </c>
      <c r="G3" s="16">
        <f>E3-F3</f>
        <v>15786327.556699999</v>
      </c>
      <c r="H3" s="27">
        <f>RA!J7</f>
        <v>8.0134500878243902</v>
      </c>
      <c r="I3" s="20">
        <f>SUM(I4:I38)</f>
        <v>17161566.482998442</v>
      </c>
      <c r="J3" s="21">
        <f>SUM(J4:J38)</f>
        <v>15786327.505278695</v>
      </c>
      <c r="K3" s="22">
        <f>E3-I3</f>
        <v>-5.8289984427392483</v>
      </c>
      <c r="L3" s="22">
        <f>G3-J3</f>
        <v>5.1421303302049637E-2</v>
      </c>
    </row>
    <row r="4" spans="1:13" x14ac:dyDescent="0.15">
      <c r="A4" s="40">
        <f>RA!A8</f>
        <v>42026</v>
      </c>
      <c r="B4" s="12">
        <v>12</v>
      </c>
      <c r="C4" s="37" t="s">
        <v>6</v>
      </c>
      <c r="D4" s="37"/>
      <c r="E4" s="15">
        <f>VLOOKUP(C4,RA!B8:D38,3,0)</f>
        <v>734158.64580000006</v>
      </c>
      <c r="F4" s="25">
        <f>VLOOKUP(C4,RA!B8:I41,8,0)</f>
        <v>162761.80859999999</v>
      </c>
      <c r="G4" s="16">
        <f t="shared" ref="G4:G38" si="0">E4-F4</f>
        <v>571396.83720000007</v>
      </c>
      <c r="H4" s="27">
        <f>RA!J8</f>
        <v>22.169841563691101</v>
      </c>
      <c r="I4" s="20">
        <f>VLOOKUP(B4,RMS!B:D,3,FALSE)</f>
        <v>734159.63528632501</v>
      </c>
      <c r="J4" s="21">
        <f>VLOOKUP(B4,RMS!B:E,4,FALSE)</f>
        <v>571396.84849059803</v>
      </c>
      <c r="K4" s="22">
        <f t="shared" ref="K4:K38" si="1">E4-I4</f>
        <v>-0.98948632495012134</v>
      </c>
      <c r="L4" s="22">
        <f t="shared" ref="L4:L38" si="2">G4-J4</f>
        <v>-1.1290597962215543E-2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73763.918600000005</v>
      </c>
      <c r="F5" s="25">
        <f>VLOOKUP(C5,RA!B9:I42,8,0)</f>
        <v>17372.1289</v>
      </c>
      <c r="G5" s="16">
        <f t="shared" si="0"/>
        <v>56391.789700000008</v>
      </c>
      <c r="H5" s="27">
        <f>RA!J9</f>
        <v>23.550984315521401</v>
      </c>
      <c r="I5" s="20">
        <f>VLOOKUP(B5,RMS!B:D,3,FALSE)</f>
        <v>73763.946546017702</v>
      </c>
      <c r="J5" s="21">
        <f>VLOOKUP(B5,RMS!B:E,4,FALSE)</f>
        <v>56391.785361069502</v>
      </c>
      <c r="K5" s="22">
        <f t="shared" si="1"/>
        <v>-2.7946017697104253E-2</v>
      </c>
      <c r="L5" s="22">
        <f t="shared" si="2"/>
        <v>4.3389305064920336E-3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116906.2714</v>
      </c>
      <c r="F6" s="25">
        <f>VLOOKUP(C6,RA!B10:I43,8,0)</f>
        <v>27072.4414</v>
      </c>
      <c r="G6" s="16">
        <f t="shared" si="0"/>
        <v>89833.83</v>
      </c>
      <c r="H6" s="27">
        <f>RA!J10</f>
        <v>23.157390168890501</v>
      </c>
      <c r="I6" s="20">
        <f>VLOOKUP(B6,RMS!B:D,3,FALSE)</f>
        <v>116908.126335897</v>
      </c>
      <c r="J6" s="21">
        <f>VLOOKUP(B6,RMS!B:E,4,FALSE)</f>
        <v>89833.830036752101</v>
      </c>
      <c r="K6" s="22">
        <f t="shared" si="1"/>
        <v>-1.854935897004907</v>
      </c>
      <c r="L6" s="22">
        <f t="shared" si="2"/>
        <v>-3.6752098822034895E-5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48217.250599999999</v>
      </c>
      <c r="F7" s="25">
        <f>VLOOKUP(C7,RA!B11:I44,8,0)</f>
        <v>11039.374299999999</v>
      </c>
      <c r="G7" s="16">
        <f t="shared" si="0"/>
        <v>37177.876300000004</v>
      </c>
      <c r="H7" s="27">
        <f>RA!J11</f>
        <v>22.895072121760499</v>
      </c>
      <c r="I7" s="20">
        <f>VLOOKUP(B7,RMS!B:D,3,FALSE)</f>
        <v>48217.293691453</v>
      </c>
      <c r="J7" s="21">
        <f>VLOOKUP(B7,RMS!B:E,4,FALSE)</f>
        <v>37177.876765811998</v>
      </c>
      <c r="K7" s="22">
        <f t="shared" si="1"/>
        <v>-4.3091453000670299E-2</v>
      </c>
      <c r="L7" s="22">
        <f t="shared" si="2"/>
        <v>-4.6581199421780184E-4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169437.5215</v>
      </c>
      <c r="F8" s="25">
        <f>VLOOKUP(C8,RA!B12:I45,8,0)</f>
        <v>24581.931499999999</v>
      </c>
      <c r="G8" s="16">
        <f t="shared" si="0"/>
        <v>144855.59</v>
      </c>
      <c r="H8" s="27">
        <f>RA!J12</f>
        <v>14.5079621576027</v>
      </c>
      <c r="I8" s="20">
        <f>VLOOKUP(B8,RMS!B:D,3,FALSE)</f>
        <v>169437.534832479</v>
      </c>
      <c r="J8" s="21">
        <f>VLOOKUP(B8,RMS!B:E,4,FALSE)</f>
        <v>144855.58967606799</v>
      </c>
      <c r="K8" s="22">
        <f t="shared" si="1"/>
        <v>-1.3332478993106633E-2</v>
      </c>
      <c r="L8" s="22">
        <f t="shared" si="2"/>
        <v>3.2393200672231615E-4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267234.56699999998</v>
      </c>
      <c r="F9" s="25">
        <f>VLOOKUP(C9,RA!B13:I46,8,0)</f>
        <v>34013.295400000003</v>
      </c>
      <c r="G9" s="16">
        <f t="shared" si="0"/>
        <v>233221.27159999998</v>
      </c>
      <c r="H9" s="27">
        <f>RA!J13</f>
        <v>12.727880147331399</v>
      </c>
      <c r="I9" s="20">
        <f>VLOOKUP(B9,RMS!B:D,3,FALSE)</f>
        <v>267234.765252991</v>
      </c>
      <c r="J9" s="21">
        <f>VLOOKUP(B9,RMS!B:E,4,FALSE)</f>
        <v>233221.27174187999</v>
      </c>
      <c r="K9" s="22">
        <f t="shared" si="1"/>
        <v>-0.19825299101648852</v>
      </c>
      <c r="L9" s="22">
        <f t="shared" si="2"/>
        <v>-1.4188000932335854E-4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162806.80360000001</v>
      </c>
      <c r="F10" s="25">
        <f>VLOOKUP(C10,RA!B14:I47,8,0)</f>
        <v>19681.431</v>
      </c>
      <c r="G10" s="16">
        <f t="shared" si="0"/>
        <v>143125.3726</v>
      </c>
      <c r="H10" s="27">
        <f>RA!J14</f>
        <v>12.0888258750877</v>
      </c>
      <c r="I10" s="20">
        <f>VLOOKUP(B10,RMS!B:D,3,FALSE)</f>
        <v>162806.803499145</v>
      </c>
      <c r="J10" s="21">
        <f>VLOOKUP(B10,RMS!B:E,4,FALSE)</f>
        <v>143125.374903419</v>
      </c>
      <c r="K10" s="22">
        <f t="shared" si="1"/>
        <v>1.0085501708090305E-4</v>
      </c>
      <c r="L10" s="22">
        <f t="shared" si="2"/>
        <v>-2.3034189944155514E-3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126949.37179999999</v>
      </c>
      <c r="F11" s="25">
        <f>VLOOKUP(C11,RA!B15:I48,8,0)</f>
        <v>-24314.031500000001</v>
      </c>
      <c r="G11" s="16">
        <f t="shared" si="0"/>
        <v>151263.40330000001</v>
      </c>
      <c r="H11" s="27">
        <f>RA!J15</f>
        <v>-19.1525418009197</v>
      </c>
      <c r="I11" s="20">
        <f>VLOOKUP(B11,RMS!B:D,3,FALSE)</f>
        <v>126949.50037265</v>
      </c>
      <c r="J11" s="21">
        <f>VLOOKUP(B11,RMS!B:E,4,FALSE)</f>
        <v>151263.40286923101</v>
      </c>
      <c r="K11" s="22">
        <f t="shared" si="1"/>
        <v>-0.12857265000639018</v>
      </c>
      <c r="L11" s="22">
        <f t="shared" si="2"/>
        <v>4.3076899601146579E-4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619001.08349999995</v>
      </c>
      <c r="F12" s="25">
        <f>VLOOKUP(C12,RA!B16:I49,8,0)</f>
        <v>13934.409900000001</v>
      </c>
      <c r="G12" s="16">
        <f t="shared" si="0"/>
        <v>605066.67359999998</v>
      </c>
      <c r="H12" s="27">
        <f>RA!J16</f>
        <v>2.2511123601288499</v>
      </c>
      <c r="I12" s="20">
        <f>VLOOKUP(B12,RMS!B:D,3,FALSE)</f>
        <v>619000.86870085495</v>
      </c>
      <c r="J12" s="21">
        <f>VLOOKUP(B12,RMS!B:E,4,FALSE)</f>
        <v>605066.67343504296</v>
      </c>
      <c r="K12" s="22">
        <f t="shared" si="1"/>
        <v>0.21479914500378072</v>
      </c>
      <c r="L12" s="22">
        <f t="shared" si="2"/>
        <v>1.6495701856911182E-4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710130.07620000001</v>
      </c>
      <c r="F13" s="25">
        <f>VLOOKUP(C13,RA!B17:I50,8,0)</f>
        <v>58389.7889</v>
      </c>
      <c r="G13" s="16">
        <f t="shared" si="0"/>
        <v>651740.28729999997</v>
      </c>
      <c r="H13" s="27">
        <f>RA!J17</f>
        <v>8.2224075358773003</v>
      </c>
      <c r="I13" s="20">
        <f>VLOOKUP(B13,RMS!B:D,3,FALSE)</f>
        <v>710130.198419658</v>
      </c>
      <c r="J13" s="21">
        <f>VLOOKUP(B13,RMS!B:E,4,FALSE)</f>
        <v>651740.28739658103</v>
      </c>
      <c r="K13" s="22">
        <f t="shared" si="1"/>
        <v>-0.12221965799108148</v>
      </c>
      <c r="L13" s="22">
        <f t="shared" si="2"/>
        <v>-9.6581061370670795E-5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1605091.5127000001</v>
      </c>
      <c r="F14" s="25">
        <f>VLOOKUP(C14,RA!B18:I51,8,0)</f>
        <v>239094.17370000001</v>
      </c>
      <c r="G14" s="16">
        <f t="shared" si="0"/>
        <v>1365997.3390000002</v>
      </c>
      <c r="H14" s="27">
        <f>RA!J18</f>
        <v>14.8959839241694</v>
      </c>
      <c r="I14" s="20">
        <f>VLOOKUP(B14,RMS!B:D,3,FALSE)</f>
        <v>1605091.51056752</v>
      </c>
      <c r="J14" s="21">
        <f>VLOOKUP(B14,RMS!B:E,4,FALSE)</f>
        <v>1365997.32448205</v>
      </c>
      <c r="K14" s="22">
        <f t="shared" si="1"/>
        <v>2.1324800327420235E-3</v>
      </c>
      <c r="L14" s="22">
        <f t="shared" si="2"/>
        <v>1.4517950126901269E-2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628582.49529999995</v>
      </c>
      <c r="F15" s="25">
        <f>VLOOKUP(C15,RA!B19:I52,8,0)</f>
        <v>41842.627399999998</v>
      </c>
      <c r="G15" s="16">
        <f t="shared" si="0"/>
        <v>586739.86789999995</v>
      </c>
      <c r="H15" s="27">
        <f>RA!J19</f>
        <v>6.6566644335251501</v>
      </c>
      <c r="I15" s="20">
        <f>VLOOKUP(B15,RMS!B:D,3,FALSE)</f>
        <v>628582.61871453002</v>
      </c>
      <c r="J15" s="21">
        <f>VLOOKUP(B15,RMS!B:E,4,FALSE)</f>
        <v>586739.87042905996</v>
      </c>
      <c r="K15" s="22">
        <f t="shared" si="1"/>
        <v>-0.12341453006956726</v>
      </c>
      <c r="L15" s="22">
        <f t="shared" si="2"/>
        <v>-2.5290600024163723E-3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1043212.3361</v>
      </c>
      <c r="F16" s="25">
        <f>VLOOKUP(C16,RA!B20:I53,8,0)</f>
        <v>69612.399300000005</v>
      </c>
      <c r="G16" s="16">
        <f t="shared" si="0"/>
        <v>973599.93679999991</v>
      </c>
      <c r="H16" s="27">
        <f>RA!J20</f>
        <v>6.6728888157364699</v>
      </c>
      <c r="I16" s="20">
        <f>VLOOKUP(B16,RMS!B:D,3,FALSE)</f>
        <v>1043212.4672</v>
      </c>
      <c r="J16" s="21">
        <f>VLOOKUP(B16,RMS!B:E,4,FALSE)</f>
        <v>973599.93680000002</v>
      </c>
      <c r="K16" s="22">
        <f t="shared" si="1"/>
        <v>-0.13109999999869615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318818.696</v>
      </c>
      <c r="F17" s="25">
        <f>VLOOKUP(C17,RA!B21:I54,8,0)</f>
        <v>36745.152399999999</v>
      </c>
      <c r="G17" s="16">
        <f t="shared" si="0"/>
        <v>282073.54359999998</v>
      </c>
      <c r="H17" s="27">
        <f>RA!J21</f>
        <v>11.525407029454801</v>
      </c>
      <c r="I17" s="20">
        <f>VLOOKUP(B17,RMS!B:D,3,FALSE)</f>
        <v>318818.37826241599</v>
      </c>
      <c r="J17" s="21">
        <f>VLOOKUP(B17,RMS!B:E,4,FALSE)</f>
        <v>282073.54346817901</v>
      </c>
      <c r="K17" s="22">
        <f t="shared" si="1"/>
        <v>0.317737584002316</v>
      </c>
      <c r="L17" s="22">
        <f t="shared" si="2"/>
        <v>1.3182096881791949E-4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1031874.8086</v>
      </c>
      <c r="F18" s="25">
        <f>VLOOKUP(C18,RA!B22:I55,8,0)</f>
        <v>120072.527</v>
      </c>
      <c r="G18" s="16">
        <f t="shared" si="0"/>
        <v>911802.28159999999</v>
      </c>
      <c r="H18" s="27">
        <f>RA!J22</f>
        <v>11.6363463861385</v>
      </c>
      <c r="I18" s="20">
        <f>VLOOKUP(B18,RMS!B:D,3,FALSE)</f>
        <v>1031875.9282</v>
      </c>
      <c r="J18" s="21">
        <f>VLOOKUP(B18,RMS!B:E,4,FALSE)</f>
        <v>911802.28269999998</v>
      </c>
      <c r="K18" s="22">
        <f t="shared" si="1"/>
        <v>-1.1195999999763444</v>
      </c>
      <c r="L18" s="22">
        <f t="shared" si="2"/>
        <v>-1.0999999940395355E-3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2352474.0874000001</v>
      </c>
      <c r="F19" s="25">
        <f>VLOOKUP(C19,RA!B23:I56,8,0)</f>
        <v>185885.9816</v>
      </c>
      <c r="G19" s="16">
        <f t="shared" si="0"/>
        <v>2166588.1058</v>
      </c>
      <c r="H19" s="27">
        <f>RA!J23</f>
        <v>7.9017228115547402</v>
      </c>
      <c r="I19" s="20">
        <f>VLOOKUP(B19,RMS!B:D,3,FALSE)</f>
        <v>2352475.9352282099</v>
      </c>
      <c r="J19" s="21">
        <f>VLOOKUP(B19,RMS!B:E,4,FALSE)</f>
        <v>2166588.1373025598</v>
      </c>
      <c r="K19" s="22">
        <f t="shared" si="1"/>
        <v>-1.8478282098658383</v>
      </c>
      <c r="L19" s="22">
        <f t="shared" si="2"/>
        <v>-3.1502559781074524E-2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295247.1361</v>
      </c>
      <c r="F20" s="25">
        <f>VLOOKUP(C20,RA!B24:I57,8,0)</f>
        <v>47179.489099999999</v>
      </c>
      <c r="G20" s="16">
        <f t="shared" si="0"/>
        <v>248067.647</v>
      </c>
      <c r="H20" s="27">
        <f>RA!J24</f>
        <v>15.9796602003348</v>
      </c>
      <c r="I20" s="20">
        <f>VLOOKUP(B20,RMS!B:D,3,FALSE)</f>
        <v>295247.11422869703</v>
      </c>
      <c r="J20" s="21">
        <f>VLOOKUP(B20,RMS!B:E,4,FALSE)</f>
        <v>248067.64104081501</v>
      </c>
      <c r="K20" s="22">
        <f t="shared" si="1"/>
        <v>2.1871302975341678E-2</v>
      </c>
      <c r="L20" s="22">
        <f t="shared" si="2"/>
        <v>5.9591849858406931E-3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899102.59129999997</v>
      </c>
      <c r="F21" s="25">
        <f>VLOOKUP(C21,RA!B25:I58,8,0)</f>
        <v>-37410.770100000002</v>
      </c>
      <c r="G21" s="16">
        <f t="shared" si="0"/>
        <v>936513.36139999994</v>
      </c>
      <c r="H21" s="27">
        <f>RA!J25</f>
        <v>-4.1609011543285899</v>
      </c>
      <c r="I21" s="20">
        <f>VLOOKUP(B21,RMS!B:D,3,FALSE)</f>
        <v>899102.59299151402</v>
      </c>
      <c r="J21" s="21">
        <f>VLOOKUP(B21,RMS!B:E,4,FALSE)</f>
        <v>936513.356633135</v>
      </c>
      <c r="K21" s="22">
        <f t="shared" si="1"/>
        <v>-1.6915140440687537E-3</v>
      </c>
      <c r="L21" s="22">
        <f t="shared" si="2"/>
        <v>4.7668649349361658E-3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584706.07860000001</v>
      </c>
      <c r="F22" s="25">
        <f>VLOOKUP(C22,RA!B26:I59,8,0)</f>
        <v>134687.20389999999</v>
      </c>
      <c r="G22" s="16">
        <f t="shared" si="0"/>
        <v>450018.87470000004</v>
      </c>
      <c r="H22" s="27">
        <f>RA!J26</f>
        <v>23.035027140899601</v>
      </c>
      <c r="I22" s="20">
        <f>VLOOKUP(B22,RMS!B:D,3,FALSE)</f>
        <v>584706.04653741</v>
      </c>
      <c r="J22" s="21">
        <f>VLOOKUP(B22,RMS!B:E,4,FALSE)</f>
        <v>450018.86463688902</v>
      </c>
      <c r="K22" s="22">
        <f t="shared" si="1"/>
        <v>3.2062590005807579E-2</v>
      </c>
      <c r="L22" s="22">
        <f t="shared" si="2"/>
        <v>1.0063111025374383E-2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242031.00760000001</v>
      </c>
      <c r="F23" s="25">
        <f>VLOOKUP(C23,RA!B27:I60,8,0)</f>
        <v>63592.042999999998</v>
      </c>
      <c r="G23" s="16">
        <f t="shared" si="0"/>
        <v>178438.96460000001</v>
      </c>
      <c r="H23" s="27">
        <f>RA!J27</f>
        <v>26.2743371729863</v>
      </c>
      <c r="I23" s="20">
        <f>VLOOKUP(B23,RMS!B:D,3,FALSE)</f>
        <v>242030.97129703499</v>
      </c>
      <c r="J23" s="21">
        <f>VLOOKUP(B23,RMS!B:E,4,FALSE)</f>
        <v>178438.97305457701</v>
      </c>
      <c r="K23" s="22">
        <f t="shared" si="1"/>
        <v>3.6302965017966926E-2</v>
      </c>
      <c r="L23" s="22">
        <f t="shared" si="2"/>
        <v>-8.4545770077966154E-3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2072577.4504</v>
      </c>
      <c r="F24" s="25">
        <f>VLOOKUP(C24,RA!B28:I61,8,0)</f>
        <v>-185904.13990000001</v>
      </c>
      <c r="G24" s="16">
        <f t="shared" si="0"/>
        <v>2258481.5902999998</v>
      </c>
      <c r="H24" s="27">
        <f>RA!J28</f>
        <v>-8.9697077358494504</v>
      </c>
      <c r="I24" s="20">
        <f>VLOOKUP(B24,RMS!B:D,3,FALSE)</f>
        <v>2072577.4490885001</v>
      </c>
      <c r="J24" s="21">
        <f>VLOOKUP(B24,RMS!B:E,4,FALSE)</f>
        <v>2258481.4661141601</v>
      </c>
      <c r="K24" s="22">
        <f t="shared" si="1"/>
        <v>1.3114998582750559E-3</v>
      </c>
      <c r="L24" s="22">
        <f t="shared" si="2"/>
        <v>0.1241858396679163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607189.69079999998</v>
      </c>
      <c r="F25" s="25">
        <f>VLOOKUP(C25,RA!B29:I62,8,0)</f>
        <v>90217.295400000003</v>
      </c>
      <c r="G25" s="16">
        <f t="shared" si="0"/>
        <v>516972.39539999998</v>
      </c>
      <c r="H25" s="27">
        <f>RA!J29</f>
        <v>14.8581731157416</v>
      </c>
      <c r="I25" s="20">
        <f>VLOOKUP(B25,RMS!B:D,3,FALSE)</f>
        <v>607189.685421239</v>
      </c>
      <c r="J25" s="21">
        <f>VLOOKUP(B25,RMS!B:E,4,FALSE)</f>
        <v>516972.37767436798</v>
      </c>
      <c r="K25" s="22">
        <f t="shared" si="1"/>
        <v>5.3787609795108438E-3</v>
      </c>
      <c r="L25" s="22">
        <f t="shared" si="2"/>
        <v>1.7725632002111524E-2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899629.41960000002</v>
      </c>
      <c r="F26" s="25">
        <f>VLOOKUP(C26,RA!B30:I63,8,0)</f>
        <v>108694.79549999999</v>
      </c>
      <c r="G26" s="16">
        <f t="shared" si="0"/>
        <v>790934.62410000002</v>
      </c>
      <c r="H26" s="27">
        <f>RA!J30</f>
        <v>12.0821744078055</v>
      </c>
      <c r="I26" s="20">
        <f>VLOOKUP(B26,RMS!B:D,3,FALSE)</f>
        <v>899629.42330796504</v>
      </c>
      <c r="J26" s="21">
        <f>VLOOKUP(B26,RMS!B:E,4,FALSE)</f>
        <v>790934.61253659404</v>
      </c>
      <c r="K26" s="22">
        <f t="shared" si="1"/>
        <v>-3.7079650210216641E-3</v>
      </c>
      <c r="L26" s="22">
        <f t="shared" si="2"/>
        <v>1.1563405976630747E-2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611181.01370000001</v>
      </c>
      <c r="F27" s="25">
        <f>VLOOKUP(C27,RA!B31:I64,8,0)</f>
        <v>27727.658800000001</v>
      </c>
      <c r="G27" s="16">
        <f t="shared" si="0"/>
        <v>583453.35490000003</v>
      </c>
      <c r="H27" s="27">
        <f>RA!J31</f>
        <v>4.53673431904254</v>
      </c>
      <c r="I27" s="20">
        <f>VLOOKUP(B27,RMS!B:D,3,FALSE)</f>
        <v>611180.94891858404</v>
      </c>
      <c r="J27" s="21">
        <f>VLOOKUP(B27,RMS!B:E,4,FALSE)</f>
        <v>583453.43806814204</v>
      </c>
      <c r="K27" s="22">
        <f t="shared" si="1"/>
        <v>6.4781415974721313E-2</v>
      </c>
      <c r="L27" s="22">
        <f t="shared" si="2"/>
        <v>-8.3168142009526491E-2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106976.34789999999</v>
      </c>
      <c r="F28" s="25">
        <f>VLOOKUP(C28,RA!B32:I65,8,0)</f>
        <v>31331.592000000001</v>
      </c>
      <c r="G28" s="16">
        <f t="shared" si="0"/>
        <v>75644.755899999989</v>
      </c>
      <c r="H28" s="27">
        <f>RA!J32</f>
        <v>29.288335800441001</v>
      </c>
      <c r="I28" s="20">
        <f>VLOOKUP(B28,RMS!B:D,3,FALSE)</f>
        <v>106976.278065479</v>
      </c>
      <c r="J28" s="21">
        <f>VLOOKUP(B28,RMS!B:E,4,FALSE)</f>
        <v>75644.767569731499</v>
      </c>
      <c r="K28" s="22">
        <f t="shared" si="1"/>
        <v>6.9834520996664651E-2</v>
      </c>
      <c r="L28" s="22">
        <f t="shared" si="2"/>
        <v>-1.1669731509755366E-2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3.5398000000000001</v>
      </c>
      <c r="F29" s="25">
        <f>VLOOKUP(C29,RA!B33:I66,8,0)</f>
        <v>5.9799999999999999E-2</v>
      </c>
      <c r="G29" s="16">
        <f t="shared" si="0"/>
        <v>3.48</v>
      </c>
      <c r="H29" s="27">
        <f>RA!J33</f>
        <v>1.6893609808463801</v>
      </c>
      <c r="I29" s="20">
        <f>VLOOKUP(B29,RMS!B:D,3,FALSE)</f>
        <v>3.5398000000000001</v>
      </c>
      <c r="J29" s="21">
        <f>VLOOKUP(B29,RMS!B:E,4,FALSE)</f>
        <v>3.48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272399.55560000002</v>
      </c>
      <c r="F30" s="25">
        <f>VLOOKUP(C30,RA!B34:I68,8,0)</f>
        <v>23546.672600000002</v>
      </c>
      <c r="G30" s="16">
        <f t="shared" si="0"/>
        <v>248852.88300000003</v>
      </c>
      <c r="H30" s="27">
        <f>RA!J34</f>
        <v>8.6441670391623795</v>
      </c>
      <c r="I30" s="20">
        <f>VLOOKUP(B30,RMS!B:D,3,FALSE)</f>
        <v>272399.55499999999</v>
      </c>
      <c r="J30" s="21">
        <f>VLOOKUP(B30,RMS!B:E,4,FALSE)</f>
        <v>248852.87830000001</v>
      </c>
      <c r="K30" s="22">
        <f t="shared" si="1"/>
        <v>6.0000002849847078E-4</v>
      </c>
      <c r="L30" s="22">
        <f t="shared" si="2"/>
        <v>4.7000000195112079E-3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134828.20569999999</v>
      </c>
      <c r="F34" s="25">
        <f>VLOOKUP(C34,RA!B8:I72,8,0)</f>
        <v>6104.3996999999999</v>
      </c>
      <c r="G34" s="16">
        <f t="shared" si="0"/>
        <v>128723.806</v>
      </c>
      <c r="H34" s="27">
        <f>RA!J38</f>
        <v>4.5275390770849704</v>
      </c>
      <c r="I34" s="20">
        <f>VLOOKUP(B34,RMS!B:D,3,FALSE)</f>
        <v>134828.20512820501</v>
      </c>
      <c r="J34" s="21">
        <f>VLOOKUP(B34,RMS!B:E,4,FALSE)</f>
        <v>128723.803418803</v>
      </c>
      <c r="K34" s="22">
        <f t="shared" si="1"/>
        <v>5.7179498253390193E-4</v>
      </c>
      <c r="L34" s="22">
        <f t="shared" si="2"/>
        <v>2.5811969971982762E-3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418166.9362</v>
      </c>
      <c r="F35" s="25">
        <f>VLOOKUP(C35,RA!B8:I73,8,0)</f>
        <v>26582.591199999999</v>
      </c>
      <c r="G35" s="16">
        <f t="shared" si="0"/>
        <v>391584.34499999997</v>
      </c>
      <c r="H35" s="27">
        <f>RA!J39</f>
        <v>6.3569328176836404</v>
      </c>
      <c r="I35" s="20">
        <f>VLOOKUP(B35,RMS!B:D,3,FALSE)</f>
        <v>418166.92777948698</v>
      </c>
      <c r="J35" s="21">
        <f>VLOOKUP(B35,RMS!B:E,4,FALSE)</f>
        <v>391584.34232991497</v>
      </c>
      <c r="K35" s="22">
        <f t="shared" si="1"/>
        <v>8.4205130115151405E-3</v>
      </c>
      <c r="L35" s="22">
        <f t="shared" si="2"/>
        <v>2.6700849994085729E-3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8862.2345999999998</v>
      </c>
      <c r="F38" s="25">
        <f>VLOOKUP(C38,RA!B8:I76,8,0)</f>
        <v>1098.7665</v>
      </c>
      <c r="G38" s="16">
        <f t="shared" si="0"/>
        <v>7763.4681</v>
      </c>
      <c r="H38" s="27" t="e">
        <f>RA!#REF!</f>
        <v>#REF!</v>
      </c>
      <c r="I38" s="20">
        <f>VLOOKUP(B38,RMS!B:D,3,FALSE)</f>
        <v>8862.2343241812305</v>
      </c>
      <c r="J38" s="21">
        <f>VLOOKUP(B38,RMS!B:E,4,FALSE)</f>
        <v>7763.4680432645</v>
      </c>
      <c r="K38" s="22">
        <f t="shared" si="1"/>
        <v>2.7581876929616556E-4</v>
      </c>
      <c r="L38" s="22">
        <f t="shared" si="2"/>
        <v>5.6735500038485043E-5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activeCell="G8" sqref="G8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17161560.653999999</v>
      </c>
      <c r="E7" s="64">
        <v>14218202</v>
      </c>
      <c r="F7" s="65">
        <v>120.701342223159</v>
      </c>
      <c r="G7" s="64">
        <v>30680880.827500001</v>
      </c>
      <c r="H7" s="65">
        <v>-44.0643156547915</v>
      </c>
      <c r="I7" s="64">
        <v>1375233.0973</v>
      </c>
      <c r="J7" s="65">
        <v>8.0134500878243902</v>
      </c>
      <c r="K7" s="64">
        <v>3036059.7832999998</v>
      </c>
      <c r="L7" s="65">
        <v>9.8956082792079005</v>
      </c>
      <c r="M7" s="65">
        <v>-0.54703359108258098</v>
      </c>
      <c r="N7" s="64">
        <v>473788077.12589997</v>
      </c>
      <c r="O7" s="64">
        <v>473788077.12589997</v>
      </c>
      <c r="P7" s="64">
        <v>853328</v>
      </c>
      <c r="Q7" s="64">
        <v>795891</v>
      </c>
      <c r="R7" s="65">
        <v>7.2166917329131701</v>
      </c>
      <c r="S7" s="64">
        <v>20.111329587216201</v>
      </c>
      <c r="T7" s="64">
        <v>18.6536271122553</v>
      </c>
      <c r="U7" s="66">
        <v>7.2481656105295</v>
      </c>
      <c r="V7" s="54"/>
      <c r="W7" s="54"/>
    </row>
    <row r="8" spans="1:23" ht="14.25" thickBot="1" x14ac:dyDescent="0.2">
      <c r="A8" s="51">
        <v>42026</v>
      </c>
      <c r="B8" s="41" t="s">
        <v>6</v>
      </c>
      <c r="C8" s="42"/>
      <c r="D8" s="67">
        <v>734158.64580000006</v>
      </c>
      <c r="E8" s="67">
        <v>494001</v>
      </c>
      <c r="F8" s="68">
        <v>148.61480964613401</v>
      </c>
      <c r="G8" s="67">
        <v>1265717.3436</v>
      </c>
      <c r="H8" s="68">
        <v>-41.996635385284399</v>
      </c>
      <c r="I8" s="67">
        <v>162761.80859999999</v>
      </c>
      <c r="J8" s="68">
        <v>22.169841563691101</v>
      </c>
      <c r="K8" s="67">
        <v>146439.63690000001</v>
      </c>
      <c r="L8" s="68">
        <v>11.569695053991399</v>
      </c>
      <c r="M8" s="68">
        <v>0.111460066724598</v>
      </c>
      <c r="N8" s="67">
        <v>18500465.327300001</v>
      </c>
      <c r="O8" s="67">
        <v>18500465.327300001</v>
      </c>
      <c r="P8" s="67">
        <v>24944</v>
      </c>
      <c r="Q8" s="67">
        <v>24340</v>
      </c>
      <c r="R8" s="68">
        <v>2.4815119145439501</v>
      </c>
      <c r="S8" s="67">
        <v>29.432274126042302</v>
      </c>
      <c r="T8" s="67">
        <v>27.510683455217801</v>
      </c>
      <c r="U8" s="69">
        <v>6.5288555773687902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73763.918600000005</v>
      </c>
      <c r="E9" s="67">
        <v>97399</v>
      </c>
      <c r="F9" s="68">
        <v>75.733753529297005</v>
      </c>
      <c r="G9" s="67">
        <v>164130.8167</v>
      </c>
      <c r="H9" s="68">
        <v>-55.057849535455297</v>
      </c>
      <c r="I9" s="67">
        <v>17372.1289</v>
      </c>
      <c r="J9" s="68">
        <v>23.550984315521401</v>
      </c>
      <c r="K9" s="67">
        <v>40340.798999999999</v>
      </c>
      <c r="L9" s="68">
        <v>24.5784428610596</v>
      </c>
      <c r="M9" s="68">
        <v>-0.569365770370587</v>
      </c>
      <c r="N9" s="67">
        <v>2498025.0164999999</v>
      </c>
      <c r="O9" s="67">
        <v>2498025.0164999999</v>
      </c>
      <c r="P9" s="67">
        <v>4246</v>
      </c>
      <c r="Q9" s="67">
        <v>4250</v>
      </c>
      <c r="R9" s="68">
        <v>-9.4117647058822002E-2</v>
      </c>
      <c r="S9" s="67">
        <v>17.372566792275101</v>
      </c>
      <c r="T9" s="67">
        <v>16.2757129647059</v>
      </c>
      <c r="U9" s="69">
        <v>6.3137119614179902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116906.2714</v>
      </c>
      <c r="E10" s="67">
        <v>126686</v>
      </c>
      <c r="F10" s="68">
        <v>92.280339895489703</v>
      </c>
      <c r="G10" s="67">
        <v>305602.58069999999</v>
      </c>
      <c r="H10" s="68">
        <v>-61.745653085710401</v>
      </c>
      <c r="I10" s="67">
        <v>27072.4414</v>
      </c>
      <c r="J10" s="68">
        <v>23.157390168890501</v>
      </c>
      <c r="K10" s="67">
        <v>71231.335800000001</v>
      </c>
      <c r="L10" s="68">
        <v>23.308486347477999</v>
      </c>
      <c r="M10" s="68">
        <v>-0.61993635110237499</v>
      </c>
      <c r="N10" s="67">
        <v>3654424.9235</v>
      </c>
      <c r="O10" s="67">
        <v>3654424.9235</v>
      </c>
      <c r="P10" s="67">
        <v>78571</v>
      </c>
      <c r="Q10" s="67">
        <v>73651</v>
      </c>
      <c r="R10" s="68">
        <v>6.6801536978452498</v>
      </c>
      <c r="S10" s="67">
        <v>1.4879061154879001</v>
      </c>
      <c r="T10" s="67">
        <v>1.4068323648015599</v>
      </c>
      <c r="U10" s="69">
        <v>5.4488485424198299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48217.250599999999</v>
      </c>
      <c r="E11" s="67">
        <v>76168</v>
      </c>
      <c r="F11" s="68">
        <v>63.303816038231297</v>
      </c>
      <c r="G11" s="67">
        <v>121935.81329999999</v>
      </c>
      <c r="H11" s="68">
        <v>-60.4568589858251</v>
      </c>
      <c r="I11" s="67">
        <v>11039.374299999999</v>
      </c>
      <c r="J11" s="68">
        <v>22.895072121760499</v>
      </c>
      <c r="K11" s="67">
        <v>19059.6158</v>
      </c>
      <c r="L11" s="68">
        <v>15.630859617188399</v>
      </c>
      <c r="M11" s="68">
        <v>-0.42079764797777303</v>
      </c>
      <c r="N11" s="67">
        <v>1571357.9846000001</v>
      </c>
      <c r="O11" s="67">
        <v>1571357.9846000001</v>
      </c>
      <c r="P11" s="67">
        <v>2388</v>
      </c>
      <c r="Q11" s="67">
        <v>2466</v>
      </c>
      <c r="R11" s="68">
        <v>-3.16301703163017</v>
      </c>
      <c r="S11" s="67">
        <v>20.1914784757119</v>
      </c>
      <c r="T11" s="67">
        <v>21.536663787510101</v>
      </c>
      <c r="U11" s="69">
        <v>-6.6621437029306998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169437.5215</v>
      </c>
      <c r="E12" s="67">
        <v>282282</v>
      </c>
      <c r="F12" s="68">
        <v>60.024203278990498</v>
      </c>
      <c r="G12" s="67">
        <v>360395.40789999999</v>
      </c>
      <c r="H12" s="68">
        <v>-52.985660253747099</v>
      </c>
      <c r="I12" s="67">
        <v>24581.931499999999</v>
      </c>
      <c r="J12" s="68">
        <v>14.5079621576027</v>
      </c>
      <c r="K12" s="67">
        <v>-25768.2984</v>
      </c>
      <c r="L12" s="68">
        <v>-7.1500074182826499</v>
      </c>
      <c r="M12" s="68">
        <v>-1.95396021570443</v>
      </c>
      <c r="N12" s="67">
        <v>8671033.2681000009</v>
      </c>
      <c r="O12" s="67">
        <v>8671033.2681000009</v>
      </c>
      <c r="P12" s="67">
        <v>1380</v>
      </c>
      <c r="Q12" s="67">
        <v>1249</v>
      </c>
      <c r="R12" s="68">
        <v>10.4883907125701</v>
      </c>
      <c r="S12" s="67">
        <v>122.78081268115901</v>
      </c>
      <c r="T12" s="67">
        <v>122.706778702962</v>
      </c>
      <c r="U12" s="69">
        <v>6.0297677283911999E-2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267234.56699999998</v>
      </c>
      <c r="E13" s="67">
        <v>447116</v>
      </c>
      <c r="F13" s="68">
        <v>59.768509066998298</v>
      </c>
      <c r="G13" s="67">
        <v>476990.22979999997</v>
      </c>
      <c r="H13" s="68">
        <v>-43.974834219969203</v>
      </c>
      <c r="I13" s="67">
        <v>34013.295400000003</v>
      </c>
      <c r="J13" s="68">
        <v>12.727880147331399</v>
      </c>
      <c r="K13" s="67">
        <v>79307.481700000004</v>
      </c>
      <c r="L13" s="68">
        <v>16.626646993011398</v>
      </c>
      <c r="M13" s="68">
        <v>-0.57112122751969796</v>
      </c>
      <c r="N13" s="67">
        <v>8425331.1546</v>
      </c>
      <c r="O13" s="67">
        <v>8425331.1546</v>
      </c>
      <c r="P13" s="67">
        <v>8770</v>
      </c>
      <c r="Q13" s="67">
        <v>8374</v>
      </c>
      <c r="R13" s="68">
        <v>4.7289228564604704</v>
      </c>
      <c r="S13" s="67">
        <v>30.471444355758301</v>
      </c>
      <c r="T13" s="67">
        <v>28.171375101504701</v>
      </c>
      <c r="U13" s="69">
        <v>7.5482777494889604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162806.80360000001</v>
      </c>
      <c r="E14" s="67">
        <v>200957</v>
      </c>
      <c r="F14" s="68">
        <v>81.015741477032407</v>
      </c>
      <c r="G14" s="67">
        <v>264738.50290000002</v>
      </c>
      <c r="H14" s="68">
        <v>-38.502786025991398</v>
      </c>
      <c r="I14" s="67">
        <v>19681.431</v>
      </c>
      <c r="J14" s="68">
        <v>12.0888258750877</v>
      </c>
      <c r="K14" s="67">
        <v>36632.504099999998</v>
      </c>
      <c r="L14" s="68">
        <v>13.837240786179599</v>
      </c>
      <c r="M14" s="68">
        <v>-0.46273312503362302</v>
      </c>
      <c r="N14" s="67">
        <v>4269844.3143999996</v>
      </c>
      <c r="O14" s="67">
        <v>4269844.3143999996</v>
      </c>
      <c r="P14" s="67">
        <v>2063</v>
      </c>
      <c r="Q14" s="67">
        <v>1673</v>
      </c>
      <c r="R14" s="68">
        <v>23.311416616855901</v>
      </c>
      <c r="S14" s="67">
        <v>78.917500533204105</v>
      </c>
      <c r="T14" s="67">
        <v>79.545415600717305</v>
      </c>
      <c r="U14" s="69">
        <v>-0.79566010488259598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126949.37179999999</v>
      </c>
      <c r="E15" s="67">
        <v>139550</v>
      </c>
      <c r="F15" s="68">
        <v>90.970527982801897</v>
      </c>
      <c r="G15" s="67">
        <v>154601.698</v>
      </c>
      <c r="H15" s="68">
        <v>-17.8861723756747</v>
      </c>
      <c r="I15" s="67">
        <v>-24314.031500000001</v>
      </c>
      <c r="J15" s="68">
        <v>-19.1525418009197</v>
      </c>
      <c r="K15" s="67">
        <v>28995.0082</v>
      </c>
      <c r="L15" s="68">
        <v>18.754650547240399</v>
      </c>
      <c r="M15" s="68">
        <v>-1.8385592213766</v>
      </c>
      <c r="N15" s="67">
        <v>3523892.6801999998</v>
      </c>
      <c r="O15" s="67">
        <v>3523892.6801999998</v>
      </c>
      <c r="P15" s="67">
        <v>4864</v>
      </c>
      <c r="Q15" s="67">
        <v>2844</v>
      </c>
      <c r="R15" s="68">
        <v>71.026722925457094</v>
      </c>
      <c r="S15" s="67">
        <v>26.0997886101974</v>
      </c>
      <c r="T15" s="67">
        <v>27.90872197609</v>
      </c>
      <c r="U15" s="69">
        <v>-6.9308353140679699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619001.08349999995</v>
      </c>
      <c r="E16" s="67">
        <v>561208</v>
      </c>
      <c r="F16" s="68">
        <v>110.297979269718</v>
      </c>
      <c r="G16" s="67">
        <v>1265621.4622</v>
      </c>
      <c r="H16" s="68">
        <v>-51.091135699926802</v>
      </c>
      <c r="I16" s="67">
        <v>13934.409900000001</v>
      </c>
      <c r="J16" s="68">
        <v>2.2511123601288499</v>
      </c>
      <c r="K16" s="67">
        <v>52508.766799999998</v>
      </c>
      <c r="L16" s="68">
        <v>4.1488524308623296</v>
      </c>
      <c r="M16" s="68">
        <v>-0.73462698232707302</v>
      </c>
      <c r="N16" s="67">
        <v>18960570.490400001</v>
      </c>
      <c r="O16" s="67">
        <v>18960570.490400001</v>
      </c>
      <c r="P16" s="67">
        <v>33388</v>
      </c>
      <c r="Q16" s="67">
        <v>33382</v>
      </c>
      <c r="R16" s="68">
        <v>1.7973758312873001E-2</v>
      </c>
      <c r="S16" s="67">
        <v>18.539627515873999</v>
      </c>
      <c r="T16" s="67">
        <v>17.6729105266311</v>
      </c>
      <c r="U16" s="69">
        <v>4.6749428406840998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710130.07620000001</v>
      </c>
      <c r="E17" s="67">
        <v>515047</v>
      </c>
      <c r="F17" s="68">
        <v>137.87675225756101</v>
      </c>
      <c r="G17" s="67">
        <v>1757322.8326999999</v>
      </c>
      <c r="H17" s="68">
        <v>-59.5902321994567</v>
      </c>
      <c r="I17" s="67">
        <v>58389.7889</v>
      </c>
      <c r="J17" s="68">
        <v>8.2224075358773003</v>
      </c>
      <c r="K17" s="67">
        <v>-6178.7083000000002</v>
      </c>
      <c r="L17" s="68">
        <v>-0.35159779324706403</v>
      </c>
      <c r="M17" s="68">
        <v>-10.4501611121535</v>
      </c>
      <c r="N17" s="67">
        <v>21084121.439199999</v>
      </c>
      <c r="O17" s="67">
        <v>21084121.439199999</v>
      </c>
      <c r="P17" s="67">
        <v>10906</v>
      </c>
      <c r="Q17" s="67">
        <v>10888</v>
      </c>
      <c r="R17" s="68">
        <v>0.165319617927984</v>
      </c>
      <c r="S17" s="67">
        <v>65.113705868329404</v>
      </c>
      <c r="T17" s="67">
        <v>92.322862536737702</v>
      </c>
      <c r="U17" s="69">
        <v>-41.787141901322201</v>
      </c>
    </row>
    <row r="18" spans="1:21" ht="12" thickBot="1" x14ac:dyDescent="0.2">
      <c r="A18" s="52"/>
      <c r="B18" s="41" t="s">
        <v>16</v>
      </c>
      <c r="C18" s="42"/>
      <c r="D18" s="67">
        <v>1605091.5127000001</v>
      </c>
      <c r="E18" s="67">
        <v>1406333</v>
      </c>
      <c r="F18" s="68">
        <v>114.133104513654</v>
      </c>
      <c r="G18" s="67">
        <v>5683301.3974000001</v>
      </c>
      <c r="H18" s="68">
        <v>-71.757761898140799</v>
      </c>
      <c r="I18" s="67">
        <v>239094.17370000001</v>
      </c>
      <c r="J18" s="68">
        <v>14.8959839241694</v>
      </c>
      <c r="K18" s="67">
        <v>685471.00890000002</v>
      </c>
      <c r="L18" s="68">
        <v>12.061141244657399</v>
      </c>
      <c r="M18" s="68">
        <v>-0.65119724890526998</v>
      </c>
      <c r="N18" s="67">
        <v>47173913.511799999</v>
      </c>
      <c r="O18" s="67">
        <v>47173913.511799999</v>
      </c>
      <c r="P18" s="67">
        <v>70686</v>
      </c>
      <c r="Q18" s="67">
        <v>70314</v>
      </c>
      <c r="R18" s="68">
        <v>0.52905538015188802</v>
      </c>
      <c r="S18" s="67">
        <v>22.707346754661501</v>
      </c>
      <c r="T18" s="67">
        <v>22.491320118326399</v>
      </c>
      <c r="U18" s="69">
        <v>0.95135129026356802</v>
      </c>
    </row>
    <row r="19" spans="1:21" ht="12" thickBot="1" x14ac:dyDescent="0.2">
      <c r="A19" s="52"/>
      <c r="B19" s="41" t="s">
        <v>17</v>
      </c>
      <c r="C19" s="42"/>
      <c r="D19" s="67">
        <v>628582.49529999995</v>
      </c>
      <c r="E19" s="67">
        <v>556735</v>
      </c>
      <c r="F19" s="68">
        <v>112.905151517329</v>
      </c>
      <c r="G19" s="67">
        <v>1144617.3467000001</v>
      </c>
      <c r="H19" s="68">
        <v>-45.0836126927273</v>
      </c>
      <c r="I19" s="67">
        <v>41842.627399999998</v>
      </c>
      <c r="J19" s="68">
        <v>6.6566644335251501</v>
      </c>
      <c r="K19" s="67">
        <v>78267.583199999994</v>
      </c>
      <c r="L19" s="68">
        <v>6.8378819721411803</v>
      </c>
      <c r="M19" s="68">
        <v>-0.46539006713573899</v>
      </c>
      <c r="N19" s="67">
        <v>18627266.012699999</v>
      </c>
      <c r="O19" s="67">
        <v>18627266.012699999</v>
      </c>
      <c r="P19" s="67">
        <v>12428</v>
      </c>
      <c r="Q19" s="67">
        <v>11665</v>
      </c>
      <c r="R19" s="68">
        <v>6.5409344192027401</v>
      </c>
      <c r="S19" s="67">
        <v>50.577928492114602</v>
      </c>
      <c r="T19" s="67">
        <v>51.035142914702099</v>
      </c>
      <c r="U19" s="69">
        <v>-0.90398012773259695</v>
      </c>
    </row>
    <row r="20" spans="1:21" ht="12" thickBot="1" x14ac:dyDescent="0.2">
      <c r="A20" s="52"/>
      <c r="B20" s="41" t="s">
        <v>18</v>
      </c>
      <c r="C20" s="42"/>
      <c r="D20" s="67">
        <v>1043212.3361</v>
      </c>
      <c r="E20" s="67">
        <v>704534</v>
      </c>
      <c r="F20" s="68">
        <v>148.071255056534</v>
      </c>
      <c r="G20" s="67">
        <v>2325296.6294</v>
      </c>
      <c r="H20" s="68">
        <v>-55.136376025746799</v>
      </c>
      <c r="I20" s="67">
        <v>69612.399300000005</v>
      </c>
      <c r="J20" s="68">
        <v>6.6728888157364699</v>
      </c>
      <c r="K20" s="67">
        <v>157775.9626</v>
      </c>
      <c r="L20" s="68">
        <v>6.7851972348453096</v>
      </c>
      <c r="M20" s="68">
        <v>-0.55878957635337501</v>
      </c>
      <c r="N20" s="67">
        <v>29823364.542100001</v>
      </c>
      <c r="O20" s="67">
        <v>29823364.542100001</v>
      </c>
      <c r="P20" s="67">
        <v>36588</v>
      </c>
      <c r="Q20" s="67">
        <v>35759</v>
      </c>
      <c r="R20" s="68">
        <v>2.3182974915406001</v>
      </c>
      <c r="S20" s="67">
        <v>28.5124176259976</v>
      </c>
      <c r="T20" s="67">
        <v>25.8282113509886</v>
      </c>
      <c r="U20" s="69">
        <v>9.4141658214264403</v>
      </c>
    </row>
    <row r="21" spans="1:21" ht="12" thickBot="1" x14ac:dyDescent="0.2">
      <c r="A21" s="52"/>
      <c r="B21" s="41" t="s">
        <v>19</v>
      </c>
      <c r="C21" s="42"/>
      <c r="D21" s="67">
        <v>318818.696</v>
      </c>
      <c r="E21" s="67">
        <v>376317</v>
      </c>
      <c r="F21" s="68">
        <v>84.720779555534307</v>
      </c>
      <c r="G21" s="67">
        <v>712103.17480000004</v>
      </c>
      <c r="H21" s="68">
        <v>-55.228581014325201</v>
      </c>
      <c r="I21" s="67">
        <v>36745.152399999999</v>
      </c>
      <c r="J21" s="68">
        <v>11.525407029454801</v>
      </c>
      <c r="K21" s="67">
        <v>61281.845399999998</v>
      </c>
      <c r="L21" s="68">
        <v>8.60575371219368</v>
      </c>
      <c r="M21" s="68">
        <v>-0.40039089619190898</v>
      </c>
      <c r="N21" s="67">
        <v>9331360.4304000009</v>
      </c>
      <c r="O21" s="67">
        <v>9331360.4304000009</v>
      </c>
      <c r="P21" s="67">
        <v>26468</v>
      </c>
      <c r="Q21" s="67">
        <v>26189</v>
      </c>
      <c r="R21" s="68">
        <v>1.0653327733017599</v>
      </c>
      <c r="S21" s="67">
        <v>12.0454396252078</v>
      </c>
      <c r="T21" s="67">
        <v>12.2889299782351</v>
      </c>
      <c r="U21" s="69">
        <v>-2.0214318497581401</v>
      </c>
    </row>
    <row r="22" spans="1:21" ht="12" thickBot="1" x14ac:dyDescent="0.2">
      <c r="A22" s="52"/>
      <c r="B22" s="41" t="s">
        <v>20</v>
      </c>
      <c r="C22" s="42"/>
      <c r="D22" s="67">
        <v>1031874.8086</v>
      </c>
      <c r="E22" s="67">
        <v>962681</v>
      </c>
      <c r="F22" s="68">
        <v>107.187615482179</v>
      </c>
      <c r="G22" s="67">
        <v>1971703.0811999999</v>
      </c>
      <c r="H22" s="68">
        <v>-47.665811427753603</v>
      </c>
      <c r="I22" s="67">
        <v>120072.527</v>
      </c>
      <c r="J22" s="68">
        <v>11.6363463861385</v>
      </c>
      <c r="K22" s="67">
        <v>194301.3768</v>
      </c>
      <c r="L22" s="68">
        <v>9.8544947590053003</v>
      </c>
      <c r="M22" s="68">
        <v>-0.38202945868163302</v>
      </c>
      <c r="N22" s="67">
        <v>26044406.315099999</v>
      </c>
      <c r="O22" s="67">
        <v>26044406.315099999</v>
      </c>
      <c r="P22" s="67">
        <v>62132</v>
      </c>
      <c r="Q22" s="67">
        <v>61136</v>
      </c>
      <c r="R22" s="68">
        <v>1.62915467155196</v>
      </c>
      <c r="S22" s="67">
        <v>16.607783567243899</v>
      </c>
      <c r="T22" s="67">
        <v>16.545055970295699</v>
      </c>
      <c r="U22" s="69">
        <v>0.37769999045459401</v>
      </c>
    </row>
    <row r="23" spans="1:21" ht="12" thickBot="1" x14ac:dyDescent="0.2">
      <c r="A23" s="52"/>
      <c r="B23" s="41" t="s">
        <v>21</v>
      </c>
      <c r="C23" s="42"/>
      <c r="D23" s="67">
        <v>2352474.0874000001</v>
      </c>
      <c r="E23" s="67">
        <v>1967134</v>
      </c>
      <c r="F23" s="68">
        <v>119.58890891012</v>
      </c>
      <c r="G23" s="67">
        <v>3396171.4265000001</v>
      </c>
      <c r="H23" s="68">
        <v>-30.731585895698</v>
      </c>
      <c r="I23" s="67">
        <v>185885.9816</v>
      </c>
      <c r="J23" s="68">
        <v>7.9017228115547402</v>
      </c>
      <c r="K23" s="67">
        <v>270736.81510000001</v>
      </c>
      <c r="L23" s="68">
        <v>7.9718241837696002</v>
      </c>
      <c r="M23" s="68">
        <v>-0.31340707568218701</v>
      </c>
      <c r="N23" s="67">
        <v>67375296.165199995</v>
      </c>
      <c r="O23" s="67">
        <v>67375296.165199995</v>
      </c>
      <c r="P23" s="67">
        <v>71620</v>
      </c>
      <c r="Q23" s="67">
        <v>71451</v>
      </c>
      <c r="R23" s="68">
        <v>0.2365257309205</v>
      </c>
      <c r="S23" s="67">
        <v>32.846608313320303</v>
      </c>
      <c r="T23" s="67">
        <v>31.585180137436801</v>
      </c>
      <c r="U23" s="69">
        <v>3.8403605140927199</v>
      </c>
    </row>
    <row r="24" spans="1:21" ht="12" thickBot="1" x14ac:dyDescent="0.2">
      <c r="A24" s="52"/>
      <c r="B24" s="41" t="s">
        <v>22</v>
      </c>
      <c r="C24" s="42"/>
      <c r="D24" s="67">
        <v>295247.1361</v>
      </c>
      <c r="E24" s="67">
        <v>218184</v>
      </c>
      <c r="F24" s="68">
        <v>135.320250843325</v>
      </c>
      <c r="G24" s="67">
        <v>538481.29850000003</v>
      </c>
      <c r="H24" s="68">
        <v>-45.170401103539902</v>
      </c>
      <c r="I24" s="67">
        <v>47179.489099999999</v>
      </c>
      <c r="J24" s="68">
        <v>15.9796602003348</v>
      </c>
      <c r="K24" s="67">
        <v>83084.170899999997</v>
      </c>
      <c r="L24" s="68">
        <v>15.429351238648501</v>
      </c>
      <c r="M24" s="68">
        <v>-0.43214828301307601</v>
      </c>
      <c r="N24" s="67">
        <v>6540133.0793000003</v>
      </c>
      <c r="O24" s="67">
        <v>6540133.0793000003</v>
      </c>
      <c r="P24" s="67">
        <v>24930</v>
      </c>
      <c r="Q24" s="67">
        <v>23421</v>
      </c>
      <c r="R24" s="68">
        <v>6.4429358268220902</v>
      </c>
      <c r="S24" s="67">
        <v>11.843045972723599</v>
      </c>
      <c r="T24" s="67">
        <v>9.6766670680158899</v>
      </c>
      <c r="U24" s="69">
        <v>18.292413199249999</v>
      </c>
    </row>
    <row r="25" spans="1:21" ht="12" thickBot="1" x14ac:dyDescent="0.2">
      <c r="A25" s="52"/>
      <c r="B25" s="41" t="s">
        <v>23</v>
      </c>
      <c r="C25" s="42"/>
      <c r="D25" s="67">
        <v>899102.59129999997</v>
      </c>
      <c r="E25" s="67">
        <v>291959</v>
      </c>
      <c r="F25" s="68">
        <v>307.95508660462599</v>
      </c>
      <c r="G25" s="67">
        <v>490140.7328</v>
      </c>
      <c r="H25" s="68">
        <v>83.437639668049201</v>
      </c>
      <c r="I25" s="67">
        <v>-37410.770100000002</v>
      </c>
      <c r="J25" s="68">
        <v>-4.1609011543285899</v>
      </c>
      <c r="K25" s="67">
        <v>34234.561500000003</v>
      </c>
      <c r="L25" s="68">
        <v>6.9846391472975702</v>
      </c>
      <c r="M25" s="68">
        <v>-2.09277783797523</v>
      </c>
      <c r="N25" s="67">
        <v>10685529.319800001</v>
      </c>
      <c r="O25" s="67">
        <v>10685529.319800001</v>
      </c>
      <c r="P25" s="67">
        <v>26507</v>
      </c>
      <c r="Q25" s="67">
        <v>15378</v>
      </c>
      <c r="R25" s="68">
        <v>72.369618936142501</v>
      </c>
      <c r="S25" s="67">
        <v>33.919439819670302</v>
      </c>
      <c r="T25" s="67">
        <v>16.192889231369499</v>
      </c>
      <c r="U25" s="69">
        <v>52.260740986709799</v>
      </c>
    </row>
    <row r="26" spans="1:21" ht="12" thickBot="1" x14ac:dyDescent="0.2">
      <c r="A26" s="52"/>
      <c r="B26" s="41" t="s">
        <v>24</v>
      </c>
      <c r="C26" s="42"/>
      <c r="D26" s="67">
        <v>584706.07860000001</v>
      </c>
      <c r="E26" s="67">
        <v>494553</v>
      </c>
      <c r="F26" s="68">
        <v>118.22920467573699</v>
      </c>
      <c r="G26" s="67">
        <v>1349553.1103000001</v>
      </c>
      <c r="H26" s="68">
        <v>-56.674096474052597</v>
      </c>
      <c r="I26" s="67">
        <v>134687.20389999999</v>
      </c>
      <c r="J26" s="68">
        <v>23.035027140899601</v>
      </c>
      <c r="K26" s="67">
        <v>276454.27049999998</v>
      </c>
      <c r="L26" s="68">
        <v>20.4848752072118</v>
      </c>
      <c r="M26" s="68">
        <v>-0.51280476276817</v>
      </c>
      <c r="N26" s="67">
        <v>15507137.778000001</v>
      </c>
      <c r="O26" s="67">
        <v>15507137.778000001</v>
      </c>
      <c r="P26" s="67">
        <v>41963</v>
      </c>
      <c r="Q26" s="67">
        <v>43875</v>
      </c>
      <c r="R26" s="68">
        <v>-4.3578347578347598</v>
      </c>
      <c r="S26" s="67">
        <v>13.9338483568858</v>
      </c>
      <c r="T26" s="67">
        <v>13.603096209686599</v>
      </c>
      <c r="U26" s="69">
        <v>2.37373149705456</v>
      </c>
    </row>
    <row r="27" spans="1:21" ht="12" thickBot="1" x14ac:dyDescent="0.2">
      <c r="A27" s="52"/>
      <c r="B27" s="41" t="s">
        <v>25</v>
      </c>
      <c r="C27" s="42"/>
      <c r="D27" s="67">
        <v>242031.00760000001</v>
      </c>
      <c r="E27" s="67">
        <v>210649</v>
      </c>
      <c r="F27" s="68">
        <v>114.89777193340601</v>
      </c>
      <c r="G27" s="67">
        <v>352385.2708</v>
      </c>
      <c r="H27" s="68">
        <v>-31.316366586341498</v>
      </c>
      <c r="I27" s="67">
        <v>63592.042999999998</v>
      </c>
      <c r="J27" s="68">
        <v>26.2743371729863</v>
      </c>
      <c r="K27" s="67">
        <v>94934.573399999994</v>
      </c>
      <c r="L27" s="68">
        <v>26.940562295488501</v>
      </c>
      <c r="M27" s="68">
        <v>-0.33014874642076403</v>
      </c>
      <c r="N27" s="67">
        <v>6394258.0736999996</v>
      </c>
      <c r="O27" s="67">
        <v>6394258.0736999996</v>
      </c>
      <c r="P27" s="67">
        <v>31643</v>
      </c>
      <c r="Q27" s="67">
        <v>31134</v>
      </c>
      <c r="R27" s="68">
        <v>1.6348686323633299</v>
      </c>
      <c r="S27" s="67">
        <v>7.6488009227949298</v>
      </c>
      <c r="T27" s="67">
        <v>7.4010967270508097</v>
      </c>
      <c r="U27" s="69">
        <v>3.2384709478568201</v>
      </c>
    </row>
    <row r="28" spans="1:21" ht="12" thickBot="1" x14ac:dyDescent="0.2">
      <c r="A28" s="52"/>
      <c r="B28" s="41" t="s">
        <v>26</v>
      </c>
      <c r="C28" s="42"/>
      <c r="D28" s="67">
        <v>2072577.4504</v>
      </c>
      <c r="E28" s="67">
        <v>924900</v>
      </c>
      <c r="F28" s="68">
        <v>224.08665265434101</v>
      </c>
      <c r="G28" s="67">
        <v>1225802.4332000001</v>
      </c>
      <c r="H28" s="68">
        <v>69.079241015166303</v>
      </c>
      <c r="I28" s="67">
        <v>-185904.13990000001</v>
      </c>
      <c r="J28" s="68">
        <v>-8.9697077358494504</v>
      </c>
      <c r="K28" s="67">
        <v>97444.645699999994</v>
      </c>
      <c r="L28" s="68">
        <v>7.9494576826395598</v>
      </c>
      <c r="M28" s="68">
        <v>-2.9077922503031899</v>
      </c>
      <c r="N28" s="67">
        <v>29409514.562399998</v>
      </c>
      <c r="O28" s="67">
        <v>29409514.562399998</v>
      </c>
      <c r="P28" s="67">
        <v>56500</v>
      </c>
      <c r="Q28" s="67">
        <v>37164</v>
      </c>
      <c r="R28" s="68">
        <v>52.028845118932303</v>
      </c>
      <c r="S28" s="67">
        <v>36.682786732743402</v>
      </c>
      <c r="T28" s="67">
        <v>21.399173199870798</v>
      </c>
      <c r="U28" s="69">
        <v>41.6642651612677</v>
      </c>
    </row>
    <row r="29" spans="1:21" ht="12" thickBot="1" x14ac:dyDescent="0.2">
      <c r="A29" s="52"/>
      <c r="B29" s="41" t="s">
        <v>27</v>
      </c>
      <c r="C29" s="42"/>
      <c r="D29" s="67">
        <v>607189.69079999998</v>
      </c>
      <c r="E29" s="67">
        <v>511005</v>
      </c>
      <c r="F29" s="68">
        <v>118.822651598321</v>
      </c>
      <c r="G29" s="67">
        <v>667852.79020000005</v>
      </c>
      <c r="H29" s="68">
        <v>-9.0833040289961904</v>
      </c>
      <c r="I29" s="67">
        <v>90217.295400000003</v>
      </c>
      <c r="J29" s="68">
        <v>14.8581731157416</v>
      </c>
      <c r="K29" s="67">
        <v>112214.482</v>
      </c>
      <c r="L29" s="68">
        <v>16.802277934093102</v>
      </c>
      <c r="M29" s="68">
        <v>-0.196028054560729</v>
      </c>
      <c r="N29" s="67">
        <v>15237058.422499999</v>
      </c>
      <c r="O29" s="67">
        <v>15237058.422499999</v>
      </c>
      <c r="P29" s="67">
        <v>97509</v>
      </c>
      <c r="Q29" s="67">
        <v>88116</v>
      </c>
      <c r="R29" s="68">
        <v>10.659812065913099</v>
      </c>
      <c r="S29" s="67">
        <v>6.2270117712211199</v>
      </c>
      <c r="T29" s="67">
        <v>6.3862352092696</v>
      </c>
      <c r="U29" s="69">
        <v>-2.55697987892606</v>
      </c>
    </row>
    <row r="30" spans="1:21" ht="12" thickBot="1" x14ac:dyDescent="0.2">
      <c r="A30" s="52"/>
      <c r="B30" s="41" t="s">
        <v>28</v>
      </c>
      <c r="C30" s="42"/>
      <c r="D30" s="67">
        <v>899629.41960000002</v>
      </c>
      <c r="E30" s="67">
        <v>606906</v>
      </c>
      <c r="F30" s="68">
        <v>148.23208529821801</v>
      </c>
      <c r="G30" s="67">
        <v>1533741.4288999999</v>
      </c>
      <c r="H30" s="68">
        <v>-41.344127331475001</v>
      </c>
      <c r="I30" s="67">
        <v>108694.79549999999</v>
      </c>
      <c r="J30" s="68">
        <v>12.0821744078055</v>
      </c>
      <c r="K30" s="67">
        <v>224432.5656</v>
      </c>
      <c r="L30" s="68">
        <v>14.633011886557901</v>
      </c>
      <c r="M30" s="68">
        <v>-0.51569062533587995</v>
      </c>
      <c r="N30" s="67">
        <v>22543433.931000002</v>
      </c>
      <c r="O30" s="67">
        <v>22543433.931000002</v>
      </c>
      <c r="P30" s="67">
        <v>63071</v>
      </c>
      <c r="Q30" s="67">
        <v>59220</v>
      </c>
      <c r="R30" s="68">
        <v>6.50287065180681</v>
      </c>
      <c r="S30" s="67">
        <v>14.263757029379599</v>
      </c>
      <c r="T30" s="67">
        <v>14.1789767764269</v>
      </c>
      <c r="U30" s="69">
        <v>0.59437533027293898</v>
      </c>
    </row>
    <row r="31" spans="1:21" ht="12" thickBot="1" x14ac:dyDescent="0.2">
      <c r="A31" s="52"/>
      <c r="B31" s="41" t="s">
        <v>29</v>
      </c>
      <c r="C31" s="42"/>
      <c r="D31" s="67">
        <v>611181.01370000001</v>
      </c>
      <c r="E31" s="67">
        <v>765289</v>
      </c>
      <c r="F31" s="68">
        <v>79.862772586565299</v>
      </c>
      <c r="G31" s="67">
        <v>1034395.7781999999</v>
      </c>
      <c r="H31" s="68">
        <v>-40.914200678240903</v>
      </c>
      <c r="I31" s="67">
        <v>27727.658800000001</v>
      </c>
      <c r="J31" s="68">
        <v>4.53673431904254</v>
      </c>
      <c r="K31" s="67">
        <v>50633.209199999998</v>
      </c>
      <c r="L31" s="68">
        <v>4.8949551290811701</v>
      </c>
      <c r="M31" s="68">
        <v>-0.45238195962502797</v>
      </c>
      <c r="N31" s="67">
        <v>50700296.660400003</v>
      </c>
      <c r="O31" s="67">
        <v>50700296.660400003</v>
      </c>
      <c r="P31" s="67">
        <v>21650</v>
      </c>
      <c r="Q31" s="67">
        <v>21511</v>
      </c>
      <c r="R31" s="68">
        <v>0.646181023662318</v>
      </c>
      <c r="S31" s="67">
        <v>28.230069916859101</v>
      </c>
      <c r="T31" s="67">
        <v>32.0336446236809</v>
      </c>
      <c r="U31" s="69">
        <v>-13.4734866687321</v>
      </c>
    </row>
    <row r="32" spans="1:21" ht="12" thickBot="1" x14ac:dyDescent="0.2">
      <c r="A32" s="52"/>
      <c r="B32" s="41" t="s">
        <v>30</v>
      </c>
      <c r="C32" s="42"/>
      <c r="D32" s="67">
        <v>106976.34789999999</v>
      </c>
      <c r="E32" s="67">
        <v>157264</v>
      </c>
      <c r="F32" s="68">
        <v>68.023417883304504</v>
      </c>
      <c r="G32" s="67">
        <v>169659.753</v>
      </c>
      <c r="H32" s="68">
        <v>-36.946537992425299</v>
      </c>
      <c r="I32" s="67">
        <v>31331.592000000001</v>
      </c>
      <c r="J32" s="68">
        <v>29.288335800441001</v>
      </c>
      <c r="K32" s="67">
        <v>42137.767500000002</v>
      </c>
      <c r="L32" s="68">
        <v>24.836631407803601</v>
      </c>
      <c r="M32" s="68">
        <v>-0.25644869534201098</v>
      </c>
      <c r="N32" s="67">
        <v>2747122.17</v>
      </c>
      <c r="O32" s="67">
        <v>2747122.17</v>
      </c>
      <c r="P32" s="67">
        <v>22834</v>
      </c>
      <c r="Q32" s="67">
        <v>22550</v>
      </c>
      <c r="R32" s="68">
        <v>1.25942350332595</v>
      </c>
      <c r="S32" s="67">
        <v>4.68495874135062</v>
      </c>
      <c r="T32" s="67">
        <v>4.6831010953436802</v>
      </c>
      <c r="U32" s="69">
        <v>3.9651277833892003E-2</v>
      </c>
    </row>
    <row r="33" spans="1:21" ht="12" thickBot="1" x14ac:dyDescent="0.2">
      <c r="A33" s="52"/>
      <c r="B33" s="41" t="s">
        <v>31</v>
      </c>
      <c r="C33" s="42"/>
      <c r="D33" s="67">
        <v>3.5398000000000001</v>
      </c>
      <c r="E33" s="70"/>
      <c r="F33" s="70"/>
      <c r="G33" s="67">
        <v>78.547300000000007</v>
      </c>
      <c r="H33" s="68">
        <v>-95.493416069043803</v>
      </c>
      <c r="I33" s="67">
        <v>5.9799999999999999E-2</v>
      </c>
      <c r="J33" s="68">
        <v>1.6893609808463801</v>
      </c>
      <c r="K33" s="67">
        <v>15.3057</v>
      </c>
      <c r="L33" s="68">
        <v>19.485965781128101</v>
      </c>
      <c r="M33" s="68">
        <v>-0.99609295883232996</v>
      </c>
      <c r="N33" s="67">
        <v>24.4466</v>
      </c>
      <c r="O33" s="67">
        <v>24.4466</v>
      </c>
      <c r="P33" s="67">
        <v>1</v>
      </c>
      <c r="Q33" s="67">
        <v>1</v>
      </c>
      <c r="R33" s="68">
        <v>0</v>
      </c>
      <c r="S33" s="67">
        <v>3.5398000000000001</v>
      </c>
      <c r="T33" s="67">
        <v>4.1879999999999997</v>
      </c>
      <c r="U33" s="69">
        <v>-18.311769026498698</v>
      </c>
    </row>
    <row r="34" spans="1:21" ht="12" thickBot="1" x14ac:dyDescent="0.2">
      <c r="A34" s="52"/>
      <c r="B34" s="41" t="s">
        <v>32</v>
      </c>
      <c r="C34" s="42"/>
      <c r="D34" s="67">
        <v>272399.55560000002</v>
      </c>
      <c r="E34" s="67">
        <v>188638</v>
      </c>
      <c r="F34" s="68">
        <v>144.40333103616501</v>
      </c>
      <c r="G34" s="67">
        <v>418273.73009999999</v>
      </c>
      <c r="H34" s="68">
        <v>-34.875289553834698</v>
      </c>
      <c r="I34" s="67">
        <v>23546.672600000002</v>
      </c>
      <c r="J34" s="68">
        <v>8.6441670391623795</v>
      </c>
      <c r="K34" s="67">
        <v>36435.509299999998</v>
      </c>
      <c r="L34" s="68">
        <v>8.7109246118060195</v>
      </c>
      <c r="M34" s="68">
        <v>-0.35374383253097502</v>
      </c>
      <c r="N34" s="67">
        <v>6085960.8354000002</v>
      </c>
      <c r="O34" s="67">
        <v>6085960.8354000002</v>
      </c>
      <c r="P34" s="67">
        <v>12886</v>
      </c>
      <c r="Q34" s="67">
        <v>11510</v>
      </c>
      <c r="R34" s="68">
        <v>11.9548218940052</v>
      </c>
      <c r="S34" s="67">
        <v>21.1391863728077</v>
      </c>
      <c r="T34" s="67">
        <v>16.9832286967854</v>
      </c>
      <c r="U34" s="69">
        <v>19.659969890649599</v>
      </c>
    </row>
    <row r="35" spans="1:21" ht="12" thickBot="1" x14ac:dyDescent="0.2">
      <c r="A35" s="52"/>
      <c r="B35" s="41" t="s">
        <v>36</v>
      </c>
      <c r="C35" s="42"/>
      <c r="D35" s="70"/>
      <c r="E35" s="67">
        <v>166202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107690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89435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134828.20569999999</v>
      </c>
      <c r="E38" s="67">
        <v>76898</v>
      </c>
      <c r="F38" s="68">
        <v>175.33382623735301</v>
      </c>
      <c r="G38" s="67">
        <v>460599.5724</v>
      </c>
      <c r="H38" s="68">
        <v>-70.727674583486007</v>
      </c>
      <c r="I38" s="67">
        <v>6104.3996999999999</v>
      </c>
      <c r="J38" s="68">
        <v>4.5275390770849704</v>
      </c>
      <c r="K38" s="67">
        <v>26253.530200000001</v>
      </c>
      <c r="L38" s="68">
        <v>5.6998598724708698</v>
      </c>
      <c r="M38" s="68">
        <v>-0.767482709810965</v>
      </c>
      <c r="N38" s="67">
        <v>5146851.2993000001</v>
      </c>
      <c r="O38" s="67">
        <v>5146851.2993000001</v>
      </c>
      <c r="P38" s="67">
        <v>243</v>
      </c>
      <c r="Q38" s="67">
        <v>232</v>
      </c>
      <c r="R38" s="68">
        <v>4.7413793103448203</v>
      </c>
      <c r="S38" s="67">
        <v>554.84858312757206</v>
      </c>
      <c r="T38" s="67">
        <v>513.15207887931001</v>
      </c>
      <c r="U38" s="69">
        <v>7.5149338966005201</v>
      </c>
    </row>
    <row r="39" spans="1:21" ht="12" thickBot="1" x14ac:dyDescent="0.2">
      <c r="A39" s="52"/>
      <c r="B39" s="41" t="s">
        <v>34</v>
      </c>
      <c r="C39" s="42"/>
      <c r="D39" s="67">
        <v>418166.9362</v>
      </c>
      <c r="E39" s="67">
        <v>388459</v>
      </c>
      <c r="F39" s="68">
        <v>107.647637511295</v>
      </c>
      <c r="G39" s="67">
        <v>952177.85719999997</v>
      </c>
      <c r="H39" s="68">
        <v>-56.08310642408</v>
      </c>
      <c r="I39" s="67">
        <v>26582.591199999999</v>
      </c>
      <c r="J39" s="68">
        <v>6.3569328176836404</v>
      </c>
      <c r="K39" s="67">
        <v>52631.2287</v>
      </c>
      <c r="L39" s="68">
        <v>5.5274577435321604</v>
      </c>
      <c r="M39" s="68">
        <v>-0.49492740609340902</v>
      </c>
      <c r="N39" s="67">
        <v>12862965.297499999</v>
      </c>
      <c r="O39" s="67">
        <v>12862965.297499999</v>
      </c>
      <c r="P39" s="67">
        <v>2122</v>
      </c>
      <c r="Q39" s="67">
        <v>2111</v>
      </c>
      <c r="R39" s="68">
        <v>0.52108005684510195</v>
      </c>
      <c r="S39" s="67">
        <v>197.06264665410001</v>
      </c>
      <c r="T39" s="67">
        <v>202.86254604452901</v>
      </c>
      <c r="U39" s="69">
        <v>-2.9431754261421399</v>
      </c>
    </row>
    <row r="40" spans="1:21" ht="12" thickBot="1" x14ac:dyDescent="0.2">
      <c r="A40" s="52"/>
      <c r="B40" s="41" t="s">
        <v>39</v>
      </c>
      <c r="C40" s="42"/>
      <c r="D40" s="70"/>
      <c r="E40" s="67">
        <v>71524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15040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8862.2345999999998</v>
      </c>
      <c r="E42" s="72">
        <v>19459</v>
      </c>
      <c r="F42" s="73">
        <v>45.543114240197298</v>
      </c>
      <c r="G42" s="72">
        <v>117488.78079999999</v>
      </c>
      <c r="H42" s="73">
        <v>-92.456952451412306</v>
      </c>
      <c r="I42" s="72">
        <v>1098.7665</v>
      </c>
      <c r="J42" s="73">
        <v>12.3983007626542</v>
      </c>
      <c r="K42" s="72">
        <v>14751.229499999999</v>
      </c>
      <c r="L42" s="73">
        <v>12.5554366974927</v>
      </c>
      <c r="M42" s="73">
        <v>-0.92551356481844504</v>
      </c>
      <c r="N42" s="72">
        <v>393117.67389999999</v>
      </c>
      <c r="O42" s="72">
        <v>393117.67389999999</v>
      </c>
      <c r="P42" s="72">
        <v>27</v>
      </c>
      <c r="Q42" s="72">
        <v>37</v>
      </c>
      <c r="R42" s="73">
        <v>-27.027027027027</v>
      </c>
      <c r="S42" s="72">
        <v>328.23091111111103</v>
      </c>
      <c r="T42" s="72">
        <v>686.69963243243205</v>
      </c>
      <c r="U42" s="74">
        <v>-109.212359100443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77375</v>
      </c>
      <c r="D2" s="32">
        <v>734159.63528632501</v>
      </c>
      <c r="E2" s="32">
        <v>571396.84849059803</v>
      </c>
      <c r="F2" s="32">
        <v>162762.78679572599</v>
      </c>
      <c r="G2" s="32">
        <v>571396.84849059803</v>
      </c>
      <c r="H2" s="32">
        <v>0.221699449237969</v>
      </c>
    </row>
    <row r="3" spans="1:8" ht="14.25" x14ac:dyDescent="0.2">
      <c r="A3" s="32">
        <v>2</v>
      </c>
      <c r="B3" s="33">
        <v>13</v>
      </c>
      <c r="C3" s="32">
        <v>8161</v>
      </c>
      <c r="D3" s="32">
        <v>73763.946546017702</v>
      </c>
      <c r="E3" s="32">
        <v>56391.785361069502</v>
      </c>
      <c r="F3" s="32">
        <v>17372.1611849482</v>
      </c>
      <c r="G3" s="32">
        <v>56391.785361069502</v>
      </c>
      <c r="H3" s="32">
        <v>0.23551019160980699</v>
      </c>
    </row>
    <row r="4" spans="1:8" ht="14.25" x14ac:dyDescent="0.2">
      <c r="A4" s="32">
        <v>3</v>
      </c>
      <c r="B4" s="33">
        <v>14</v>
      </c>
      <c r="C4" s="32">
        <v>104046</v>
      </c>
      <c r="D4" s="32">
        <v>116908.126335897</v>
      </c>
      <c r="E4" s="32">
        <v>89833.830036752101</v>
      </c>
      <c r="F4" s="32">
        <v>27074.296299145299</v>
      </c>
      <c r="G4" s="32">
        <v>89833.830036752101</v>
      </c>
      <c r="H4" s="32">
        <v>0.23158609369340299</v>
      </c>
    </row>
    <row r="5" spans="1:8" ht="14.25" x14ac:dyDescent="0.2">
      <c r="A5" s="32">
        <v>4</v>
      </c>
      <c r="B5" s="33">
        <v>15</v>
      </c>
      <c r="C5" s="32">
        <v>3109</v>
      </c>
      <c r="D5" s="32">
        <v>48217.293691453</v>
      </c>
      <c r="E5" s="32">
        <v>37177.876765811998</v>
      </c>
      <c r="F5" s="32">
        <v>11039.416925641</v>
      </c>
      <c r="G5" s="32">
        <v>37177.876765811998</v>
      </c>
      <c r="H5" s="32">
        <v>0.228951400638188</v>
      </c>
    </row>
    <row r="6" spans="1:8" ht="14.25" x14ac:dyDescent="0.2">
      <c r="A6" s="32">
        <v>5</v>
      </c>
      <c r="B6" s="33">
        <v>16</v>
      </c>
      <c r="C6" s="32">
        <v>2399</v>
      </c>
      <c r="D6" s="32">
        <v>169437.534832479</v>
      </c>
      <c r="E6" s="32">
        <v>144855.58967606799</v>
      </c>
      <c r="F6" s="32">
        <v>24581.9451564103</v>
      </c>
      <c r="G6" s="32">
        <v>144855.58967606799</v>
      </c>
      <c r="H6" s="32">
        <v>0.14507969075868701</v>
      </c>
    </row>
    <row r="7" spans="1:8" ht="14.25" x14ac:dyDescent="0.2">
      <c r="A7" s="32">
        <v>6</v>
      </c>
      <c r="B7" s="33">
        <v>17</v>
      </c>
      <c r="C7" s="32">
        <v>16623</v>
      </c>
      <c r="D7" s="32">
        <v>267234.765252991</v>
      </c>
      <c r="E7" s="32">
        <v>233221.27174187999</v>
      </c>
      <c r="F7" s="32">
        <v>34013.493511111097</v>
      </c>
      <c r="G7" s="32">
        <v>233221.27174187999</v>
      </c>
      <c r="H7" s="32">
        <v>0.127279448386554</v>
      </c>
    </row>
    <row r="8" spans="1:8" ht="14.25" x14ac:dyDescent="0.2">
      <c r="A8" s="32">
        <v>7</v>
      </c>
      <c r="B8" s="33">
        <v>18</v>
      </c>
      <c r="C8" s="32">
        <v>79967</v>
      </c>
      <c r="D8" s="32">
        <v>162806.803499145</v>
      </c>
      <c r="E8" s="32">
        <v>143125.374903419</v>
      </c>
      <c r="F8" s="32">
        <v>19681.428595726498</v>
      </c>
      <c r="G8" s="32">
        <v>143125.374903419</v>
      </c>
      <c r="H8" s="32">
        <v>0.120888244058117</v>
      </c>
    </row>
    <row r="9" spans="1:8" ht="14.25" x14ac:dyDescent="0.2">
      <c r="A9" s="32">
        <v>8</v>
      </c>
      <c r="B9" s="33">
        <v>19</v>
      </c>
      <c r="C9" s="32">
        <v>16811</v>
      </c>
      <c r="D9" s="32">
        <v>126949.50037265</v>
      </c>
      <c r="E9" s="32">
        <v>151263.40286923101</v>
      </c>
      <c r="F9" s="32">
        <v>-24313.902496581199</v>
      </c>
      <c r="G9" s="32">
        <v>151263.40286923101</v>
      </c>
      <c r="H9" s="32">
        <v>-0.191524207855957</v>
      </c>
    </row>
    <row r="10" spans="1:8" ht="14.25" x14ac:dyDescent="0.2">
      <c r="A10" s="32">
        <v>9</v>
      </c>
      <c r="B10" s="33">
        <v>21</v>
      </c>
      <c r="C10" s="32">
        <v>148891</v>
      </c>
      <c r="D10" s="32">
        <v>619000.86870085495</v>
      </c>
      <c r="E10" s="32">
        <v>605066.67343504296</v>
      </c>
      <c r="F10" s="32">
        <v>13934.195265812001</v>
      </c>
      <c r="G10" s="32">
        <v>605066.67343504296</v>
      </c>
      <c r="H10" s="36">
        <v>2.25107846699097E-2</v>
      </c>
    </row>
    <row r="11" spans="1:8" ht="14.25" x14ac:dyDescent="0.2">
      <c r="A11" s="32">
        <v>10</v>
      </c>
      <c r="B11" s="33">
        <v>22</v>
      </c>
      <c r="C11" s="32">
        <v>27896</v>
      </c>
      <c r="D11" s="32">
        <v>710130.198419658</v>
      </c>
      <c r="E11" s="32">
        <v>651740.28739658103</v>
      </c>
      <c r="F11" s="32">
        <v>58389.9110230769</v>
      </c>
      <c r="G11" s="32">
        <v>651740.28739658103</v>
      </c>
      <c r="H11" s="32">
        <v>8.2224233180083497E-2</v>
      </c>
    </row>
    <row r="12" spans="1:8" ht="14.25" x14ac:dyDescent="0.2">
      <c r="A12" s="32">
        <v>11</v>
      </c>
      <c r="B12" s="33">
        <v>23</v>
      </c>
      <c r="C12" s="32">
        <v>149101.72399999999</v>
      </c>
      <c r="D12" s="32">
        <v>1605091.51056752</v>
      </c>
      <c r="E12" s="32">
        <v>1365997.32448205</v>
      </c>
      <c r="F12" s="32">
        <v>239094.18608546999</v>
      </c>
      <c r="G12" s="32">
        <v>1365997.32448205</v>
      </c>
      <c r="H12" s="32">
        <v>0.148959847155962</v>
      </c>
    </row>
    <row r="13" spans="1:8" ht="14.25" x14ac:dyDescent="0.2">
      <c r="A13" s="32">
        <v>12</v>
      </c>
      <c r="B13" s="33">
        <v>24</v>
      </c>
      <c r="C13" s="32">
        <v>30119.044000000002</v>
      </c>
      <c r="D13" s="32">
        <v>628582.61871453002</v>
      </c>
      <c r="E13" s="32">
        <v>586739.87042905996</v>
      </c>
      <c r="F13" s="32">
        <v>41842.748285470101</v>
      </c>
      <c r="G13" s="32">
        <v>586739.87042905996</v>
      </c>
      <c r="H13" s="32">
        <v>6.6566823580072501E-2</v>
      </c>
    </row>
    <row r="14" spans="1:8" ht="14.25" x14ac:dyDescent="0.2">
      <c r="A14" s="32">
        <v>13</v>
      </c>
      <c r="B14" s="33">
        <v>25</v>
      </c>
      <c r="C14" s="32">
        <v>81012</v>
      </c>
      <c r="D14" s="32">
        <v>1043212.4672</v>
      </c>
      <c r="E14" s="32">
        <v>973599.93680000002</v>
      </c>
      <c r="F14" s="32">
        <v>69612.530400000003</v>
      </c>
      <c r="G14" s="32">
        <v>973599.93680000002</v>
      </c>
      <c r="H14" s="32">
        <v>6.6729005441088299E-2</v>
      </c>
    </row>
    <row r="15" spans="1:8" ht="14.25" x14ac:dyDescent="0.2">
      <c r="A15" s="32">
        <v>14</v>
      </c>
      <c r="B15" s="33">
        <v>26</v>
      </c>
      <c r="C15" s="32">
        <v>56249</v>
      </c>
      <c r="D15" s="32">
        <v>318818.37826241599</v>
      </c>
      <c r="E15" s="32">
        <v>282073.54346817901</v>
      </c>
      <c r="F15" s="32">
        <v>36744.834794236398</v>
      </c>
      <c r="G15" s="32">
        <v>282073.54346817901</v>
      </c>
      <c r="H15" s="32">
        <v>0.115253188961372</v>
      </c>
    </row>
    <row r="16" spans="1:8" ht="14.25" x14ac:dyDescent="0.2">
      <c r="A16" s="32">
        <v>15</v>
      </c>
      <c r="B16" s="33">
        <v>27</v>
      </c>
      <c r="C16" s="32">
        <v>130058.08900000001</v>
      </c>
      <c r="D16" s="32">
        <v>1031875.9282</v>
      </c>
      <c r="E16" s="32">
        <v>911802.28269999998</v>
      </c>
      <c r="F16" s="32">
        <v>120073.6455</v>
      </c>
      <c r="G16" s="32">
        <v>911802.28269999998</v>
      </c>
      <c r="H16" s="32">
        <v>0.116364421553525</v>
      </c>
    </row>
    <row r="17" spans="1:8" ht="14.25" x14ac:dyDescent="0.2">
      <c r="A17" s="32">
        <v>16</v>
      </c>
      <c r="B17" s="33">
        <v>29</v>
      </c>
      <c r="C17" s="32">
        <v>178968</v>
      </c>
      <c r="D17" s="32">
        <v>2352475.9352282099</v>
      </c>
      <c r="E17" s="32">
        <v>2166588.1373025598</v>
      </c>
      <c r="F17" s="32">
        <v>185887.797925641</v>
      </c>
      <c r="G17" s="32">
        <v>2166588.1373025598</v>
      </c>
      <c r="H17" s="32">
        <v>7.90179381399745E-2</v>
      </c>
    </row>
    <row r="18" spans="1:8" ht="14.25" x14ac:dyDescent="0.2">
      <c r="A18" s="32">
        <v>17</v>
      </c>
      <c r="B18" s="33">
        <v>31</v>
      </c>
      <c r="C18" s="32">
        <v>24159.708999999999</v>
      </c>
      <c r="D18" s="32">
        <v>295247.11422869703</v>
      </c>
      <c r="E18" s="32">
        <v>248067.64104081501</v>
      </c>
      <c r="F18" s="32">
        <v>47179.473187881602</v>
      </c>
      <c r="G18" s="32">
        <v>248067.64104081501</v>
      </c>
      <c r="H18" s="32">
        <v>0.15979655994651501</v>
      </c>
    </row>
    <row r="19" spans="1:8" ht="14.25" x14ac:dyDescent="0.2">
      <c r="A19" s="32">
        <v>18</v>
      </c>
      <c r="B19" s="33">
        <v>32</v>
      </c>
      <c r="C19" s="32">
        <v>76310.035999999993</v>
      </c>
      <c r="D19" s="32">
        <v>899102.59299151402</v>
      </c>
      <c r="E19" s="32">
        <v>936513.356633135</v>
      </c>
      <c r="F19" s="32">
        <v>-37410.763641621401</v>
      </c>
      <c r="G19" s="32">
        <v>936513.356633135</v>
      </c>
      <c r="H19" s="32">
        <v>-4.1609004281866702E-2</v>
      </c>
    </row>
    <row r="20" spans="1:8" ht="14.25" x14ac:dyDescent="0.2">
      <c r="A20" s="32">
        <v>19</v>
      </c>
      <c r="B20" s="33">
        <v>33</v>
      </c>
      <c r="C20" s="32">
        <v>30629.237000000001</v>
      </c>
      <c r="D20" s="32">
        <v>584706.04653741</v>
      </c>
      <c r="E20" s="32">
        <v>450018.86463688902</v>
      </c>
      <c r="F20" s="32">
        <v>134687.18190052101</v>
      </c>
      <c r="G20" s="32">
        <v>450018.86463688902</v>
      </c>
      <c r="H20" s="32">
        <v>0.23035024641549301</v>
      </c>
    </row>
    <row r="21" spans="1:8" ht="14.25" x14ac:dyDescent="0.2">
      <c r="A21" s="32">
        <v>20</v>
      </c>
      <c r="B21" s="33">
        <v>34</v>
      </c>
      <c r="C21" s="32">
        <v>42905.186000000002</v>
      </c>
      <c r="D21" s="32">
        <v>242030.97129703499</v>
      </c>
      <c r="E21" s="32">
        <v>178438.97305457701</v>
      </c>
      <c r="F21" s="32">
        <v>63591.998242457703</v>
      </c>
      <c r="G21" s="32">
        <v>178438.97305457701</v>
      </c>
      <c r="H21" s="32">
        <v>0.26274322621468899</v>
      </c>
    </row>
    <row r="22" spans="1:8" ht="14.25" x14ac:dyDescent="0.2">
      <c r="A22" s="32">
        <v>21</v>
      </c>
      <c r="B22" s="33">
        <v>35</v>
      </c>
      <c r="C22" s="32">
        <v>103545.269</v>
      </c>
      <c r="D22" s="32">
        <v>2072577.4490885001</v>
      </c>
      <c r="E22" s="32">
        <v>2258481.4661141601</v>
      </c>
      <c r="F22" s="32">
        <v>-185904.01702566401</v>
      </c>
      <c r="G22" s="32">
        <v>2258481.4661141601</v>
      </c>
      <c r="H22" s="32">
        <v>-8.9697018129490394E-2</v>
      </c>
    </row>
    <row r="23" spans="1:8" ht="14.25" x14ac:dyDescent="0.2">
      <c r="A23" s="32">
        <v>22</v>
      </c>
      <c r="B23" s="33">
        <v>36</v>
      </c>
      <c r="C23" s="32">
        <v>152872.15700000001</v>
      </c>
      <c r="D23" s="32">
        <v>607189.685421239</v>
      </c>
      <c r="E23" s="32">
        <v>516972.37767436798</v>
      </c>
      <c r="F23" s="32">
        <v>90217.307746871404</v>
      </c>
      <c r="G23" s="32">
        <v>516972.37767436798</v>
      </c>
      <c r="H23" s="32">
        <v>0.14858175280807501</v>
      </c>
    </row>
    <row r="24" spans="1:8" ht="14.25" x14ac:dyDescent="0.2">
      <c r="A24" s="32">
        <v>23</v>
      </c>
      <c r="B24" s="33">
        <v>37</v>
      </c>
      <c r="C24" s="32">
        <v>98702.414999999994</v>
      </c>
      <c r="D24" s="32">
        <v>899629.42330796504</v>
      </c>
      <c r="E24" s="32">
        <v>790934.61253659404</v>
      </c>
      <c r="F24" s="32">
        <v>108694.81077137101</v>
      </c>
      <c r="G24" s="32">
        <v>790934.61253659404</v>
      </c>
      <c r="H24" s="32">
        <v>0.120821760555248</v>
      </c>
    </row>
    <row r="25" spans="1:8" ht="14.25" x14ac:dyDescent="0.2">
      <c r="A25" s="32">
        <v>24</v>
      </c>
      <c r="B25" s="33">
        <v>38</v>
      </c>
      <c r="C25" s="32">
        <v>113760.334</v>
      </c>
      <c r="D25" s="32">
        <v>611180.94891858404</v>
      </c>
      <c r="E25" s="32">
        <v>583453.43806814204</v>
      </c>
      <c r="F25" s="32">
        <v>27727.510850442501</v>
      </c>
      <c r="G25" s="32">
        <v>583453.43806814204</v>
      </c>
      <c r="H25" s="32">
        <v>4.5367105927472402E-2</v>
      </c>
    </row>
    <row r="26" spans="1:8" ht="14.25" x14ac:dyDescent="0.2">
      <c r="A26" s="32">
        <v>25</v>
      </c>
      <c r="B26" s="33">
        <v>39</v>
      </c>
      <c r="C26" s="32">
        <v>81084.164999999994</v>
      </c>
      <c r="D26" s="32">
        <v>106976.278065479</v>
      </c>
      <c r="E26" s="32">
        <v>75644.767569731499</v>
      </c>
      <c r="F26" s="32">
        <v>31331.510495747701</v>
      </c>
      <c r="G26" s="32">
        <v>75644.767569731499</v>
      </c>
      <c r="H26" s="32">
        <v>0.29288278730888301</v>
      </c>
    </row>
    <row r="27" spans="1:8" ht="14.25" x14ac:dyDescent="0.2">
      <c r="A27" s="32">
        <v>26</v>
      </c>
      <c r="B27" s="33">
        <v>40</v>
      </c>
      <c r="C27" s="32">
        <v>2</v>
      </c>
      <c r="D27" s="32">
        <v>3.5398000000000001</v>
      </c>
      <c r="E27" s="32">
        <v>3.48</v>
      </c>
      <c r="F27" s="32">
        <v>5.9799999999999999E-2</v>
      </c>
      <c r="G27" s="32">
        <v>3.48</v>
      </c>
      <c r="H27" s="32">
        <v>1.68936098084638E-2</v>
      </c>
    </row>
    <row r="28" spans="1:8" ht="14.25" x14ac:dyDescent="0.2">
      <c r="A28" s="32">
        <v>27</v>
      </c>
      <c r="B28" s="33">
        <v>42</v>
      </c>
      <c r="C28" s="32">
        <v>14944.898999999999</v>
      </c>
      <c r="D28" s="32">
        <v>272399.55499999999</v>
      </c>
      <c r="E28" s="32">
        <v>248852.87830000001</v>
      </c>
      <c r="F28" s="32">
        <v>23546.6767</v>
      </c>
      <c r="G28" s="32">
        <v>248852.87830000001</v>
      </c>
      <c r="H28" s="32">
        <v>8.6441685633443899E-2</v>
      </c>
    </row>
    <row r="29" spans="1:8" ht="14.25" x14ac:dyDescent="0.2">
      <c r="A29" s="32">
        <v>28</v>
      </c>
      <c r="B29" s="33">
        <v>75</v>
      </c>
      <c r="C29" s="32">
        <v>243</v>
      </c>
      <c r="D29" s="32">
        <v>134828.20512820501</v>
      </c>
      <c r="E29" s="32">
        <v>128723.803418803</v>
      </c>
      <c r="F29" s="32">
        <v>6104.4017094017099</v>
      </c>
      <c r="G29" s="32">
        <v>128723.803418803</v>
      </c>
      <c r="H29" s="32">
        <v>4.5275405866281197E-2</v>
      </c>
    </row>
    <row r="30" spans="1:8" ht="14.25" x14ac:dyDescent="0.2">
      <c r="A30" s="32">
        <v>29</v>
      </c>
      <c r="B30" s="33">
        <v>76</v>
      </c>
      <c r="C30" s="32">
        <v>2197</v>
      </c>
      <c r="D30" s="32">
        <v>418166.92777948698</v>
      </c>
      <c r="E30" s="32">
        <v>391584.34232991497</v>
      </c>
      <c r="F30" s="32">
        <v>26582.585449572602</v>
      </c>
      <c r="G30" s="32">
        <v>391584.34232991497</v>
      </c>
      <c r="H30" s="32">
        <v>6.3569315705402904E-2</v>
      </c>
    </row>
    <row r="31" spans="1:8" ht="14.25" x14ac:dyDescent="0.2">
      <c r="A31" s="32">
        <v>30</v>
      </c>
      <c r="B31" s="33">
        <v>99</v>
      </c>
      <c r="C31" s="32">
        <v>25</v>
      </c>
      <c r="D31" s="32">
        <v>8862.2343241812305</v>
      </c>
      <c r="E31" s="32">
        <v>7763.4680432645</v>
      </c>
      <c r="F31" s="32">
        <v>1098.76628091672</v>
      </c>
      <c r="G31" s="32">
        <v>7763.4680432645</v>
      </c>
      <c r="H31" s="32">
        <v>0.12398298676425901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2015-01-23T01:03:39Z</dcterms:modified>
</cp:coreProperties>
</file>