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<sst xmlns="http://schemas.openxmlformats.org/spreadsheetml/2006/main" count="112" uniqueCount="70">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</sst>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17083088.9331</v>
      </c>
      <c r="F3" s="25">
        <f>RA!I7</f>
        <v>2355756.8173000002</v>
      </c>
      <c r="G3" s="16">
        <f>E3-F3</f>
        <v>14727332.115800001</v>
      </c>
      <c r="H3" s="27">
        <f>RA!J7</f>
        <v>13.7899932882484</v>
      </c>
      <c r="I3" s="20">
        <f>SUM(I4:I38)</f>
        <v>17083094.393479958</v>
      </c>
      <c r="J3" s="21">
        <f>SUM(J4:J38)</f>
        <v>14727332.151944742</v>
      </c>
      <c r="K3" s="22">
        <f>E3-I3</f>
        <v>-5.460379958152771</v>
      </c>
      <c r="L3" s="22">
        <f>G3-J3</f>
        <v>-3.6144740879535675E-2</v>
      </c>
    </row>
    <row r="4" spans="1:13" x14ac:dyDescent="0.15">
      <c r="A4" s="40">
        <f>RA!A8</f>
        <v>42032</v>
      </c>
      <c r="B4" s="12">
        <v>12</v>
      </c>
      <c r="C4" s="37" t="s">
        <v>6</v>
      </c>
      <c r="D4" s="37"/>
      <c r="E4" s="15">
        <f>VLOOKUP(C4,RA!B8:D38,3,0)</f>
        <v>827138.43</v>
      </c>
      <c r="F4" s="25">
        <f>VLOOKUP(C4,RA!B8:I41,8,0)</f>
        <v>207917.03289999999</v>
      </c>
      <c r="G4" s="16">
        <f t="shared" ref="G4:G38" si="0">E4-F4</f>
        <v>619221.39710000006</v>
      </c>
      <c r="H4" s="27">
        <f>RA!J8</f>
        <v>25.1369088122287</v>
      </c>
      <c r="I4" s="20">
        <f>VLOOKUP(B4,RMS!B:D,3,FALSE)</f>
        <v>827139.47741794901</v>
      </c>
      <c r="J4" s="21">
        <f>VLOOKUP(B4,RMS!B:E,4,FALSE)</f>
        <v>619221.41129059799</v>
      </c>
      <c r="K4" s="22">
        <f t="shared" ref="K4:K38" si="1">E4-I4</f>
        <v>-1.0474179489538074</v>
      </c>
      <c r="L4" s="22">
        <f t="shared" ref="L4:L38" si="2">G4-J4</f>
        <v>-1.4190597925335169E-2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110690.00199999999</v>
      </c>
      <c r="F5" s="25">
        <f>VLOOKUP(C5,RA!B9:I42,8,0)</f>
        <v>24811.477900000002</v>
      </c>
      <c r="G5" s="16">
        <f t="shared" si="0"/>
        <v>85878.524099999995</v>
      </c>
      <c r="H5" s="27">
        <f>RA!J9</f>
        <v>22.415283631488201</v>
      </c>
      <c r="I5" s="20">
        <f>VLOOKUP(B5,RMS!B:D,3,FALSE)</f>
        <v>110690.064105446</v>
      </c>
      <c r="J5" s="21">
        <f>VLOOKUP(B5,RMS!B:E,4,FALSE)</f>
        <v>85878.530765781703</v>
      </c>
      <c r="K5" s="22">
        <f t="shared" si="1"/>
        <v>-6.2105446006171405E-2</v>
      </c>
      <c r="L5" s="22">
        <f t="shared" si="2"/>
        <v>-6.6657817078521475E-3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152037.73439999999</v>
      </c>
      <c r="F6" s="25">
        <f>VLOOKUP(C6,RA!B10:I43,8,0)</f>
        <v>33482.391799999998</v>
      </c>
      <c r="G6" s="16">
        <f t="shared" si="0"/>
        <v>118555.34259999999</v>
      </c>
      <c r="H6" s="27">
        <f>RA!J10</f>
        <v>22.022422217835899</v>
      </c>
      <c r="I6" s="20">
        <f>VLOOKUP(B6,RMS!B:D,3,FALSE)</f>
        <v>152039.601198291</v>
      </c>
      <c r="J6" s="21">
        <f>VLOOKUP(B6,RMS!B:E,4,FALSE)</f>
        <v>118555.34266752101</v>
      </c>
      <c r="K6" s="22">
        <f>E6-I6</f>
        <v>-1.8667982910119463</v>
      </c>
      <c r="L6" s="22">
        <f t="shared" si="2"/>
        <v>-6.7521017626859248E-5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82991.570000000007</v>
      </c>
      <c r="F7" s="25">
        <f>VLOOKUP(C7,RA!B11:I44,8,0)</f>
        <v>10090.704</v>
      </c>
      <c r="G7" s="16">
        <f t="shared" si="0"/>
        <v>72900.866000000009</v>
      </c>
      <c r="H7" s="27">
        <f>RA!J11</f>
        <v>12.158709613518599</v>
      </c>
      <c r="I7" s="20">
        <f>VLOOKUP(B7,RMS!B:D,3,FALSE)</f>
        <v>82991.631574358995</v>
      </c>
      <c r="J7" s="21">
        <f>VLOOKUP(B7,RMS!B:E,4,FALSE)</f>
        <v>72900.865796581202</v>
      </c>
      <c r="K7" s="22">
        <f t="shared" si="1"/>
        <v>-6.1574358987854794E-2</v>
      </c>
      <c r="L7" s="22">
        <f t="shared" si="2"/>
        <v>2.0341880735941231E-4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229713.91800000001</v>
      </c>
      <c r="F8" s="25">
        <f>VLOOKUP(C8,RA!B12:I45,8,0)</f>
        <v>35609.589899999999</v>
      </c>
      <c r="G8" s="16">
        <f t="shared" si="0"/>
        <v>194104.32810000001</v>
      </c>
      <c r="H8" s="27">
        <f>RA!J12</f>
        <v>15.501711959830001</v>
      </c>
      <c r="I8" s="20">
        <f>VLOOKUP(B8,RMS!B:D,3,FALSE)</f>
        <v>229713.92611794901</v>
      </c>
      <c r="J8" s="21">
        <f>VLOOKUP(B8,RMS!B:E,4,FALSE)</f>
        <v>194104.32845897399</v>
      </c>
      <c r="K8" s="22">
        <f t="shared" si="1"/>
        <v>-8.1179490080103278E-3</v>
      </c>
      <c r="L8" s="22">
        <f t="shared" si="2"/>
        <v>-3.589739790186286E-4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362856.17379999999</v>
      </c>
      <c r="F9" s="25">
        <f>VLOOKUP(C9,RA!B13:I46,8,0)</f>
        <v>56492.428500000002</v>
      </c>
      <c r="G9" s="16">
        <f t="shared" si="0"/>
        <v>306363.74530000001</v>
      </c>
      <c r="H9" s="27">
        <f>RA!J13</f>
        <v>15.568821086433401</v>
      </c>
      <c r="I9" s="20">
        <f>VLOOKUP(B9,RMS!B:D,3,FALSE)</f>
        <v>362856.43185470102</v>
      </c>
      <c r="J9" s="21">
        <f>VLOOKUP(B9,RMS!B:E,4,FALSE)</f>
        <v>306363.74526495702</v>
      </c>
      <c r="K9" s="22">
        <f t="shared" si="1"/>
        <v>-0.25805470102932304</v>
      </c>
      <c r="L9" s="22">
        <f t="shared" si="2"/>
        <v>3.5042990930378437E-5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227124.10829999999</v>
      </c>
      <c r="F10" s="25">
        <f>VLOOKUP(C10,RA!B14:I47,8,0)</f>
        <v>33842.5098</v>
      </c>
      <c r="G10" s="16">
        <f t="shared" si="0"/>
        <v>193281.59849999999</v>
      </c>
      <c r="H10" s="27">
        <f>RA!J14</f>
        <v>14.9004480648521</v>
      </c>
      <c r="I10" s="20">
        <f>VLOOKUP(B10,RMS!B:D,3,FALSE)</f>
        <v>227124.109693162</v>
      </c>
      <c r="J10" s="21">
        <f>VLOOKUP(B10,RMS!B:E,4,FALSE)</f>
        <v>193281.60496324801</v>
      </c>
      <c r="K10" s="22">
        <f t="shared" si="1"/>
        <v>-1.3931620051153004E-3</v>
      </c>
      <c r="L10" s="22">
        <f t="shared" si="2"/>
        <v>-6.4632480207365006E-3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178773.03539999999</v>
      </c>
      <c r="F11" s="25">
        <f>VLOOKUP(C11,RA!B15:I48,8,0)</f>
        <v>7848.7894999999999</v>
      </c>
      <c r="G11" s="16">
        <f t="shared" si="0"/>
        <v>170924.24589999998</v>
      </c>
      <c r="H11" s="27">
        <f>RA!J15</f>
        <v>4.39036540518459</v>
      </c>
      <c r="I11" s="20">
        <f>VLOOKUP(B11,RMS!B:D,3,FALSE)</f>
        <v>178773.12778803401</v>
      </c>
      <c r="J11" s="21">
        <f>VLOOKUP(B11,RMS!B:E,4,FALSE)</f>
        <v>170924.24678974401</v>
      </c>
      <c r="K11" s="22">
        <f t="shared" si="1"/>
        <v>-9.2388034012401477E-2</v>
      </c>
      <c r="L11" s="22">
        <f t="shared" si="2"/>
        <v>-8.8974402751773596E-4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618287.39780000004</v>
      </c>
      <c r="F12" s="25">
        <f>VLOOKUP(C12,RA!B16:I49,8,0)</f>
        <v>44736.14</v>
      </c>
      <c r="G12" s="16">
        <f t="shared" si="0"/>
        <v>573551.25780000002</v>
      </c>
      <c r="H12" s="27">
        <f>RA!J16</f>
        <v>7.23549277555726</v>
      </c>
      <c r="I12" s="20">
        <f>VLOOKUP(B12,RMS!B:D,3,FALSE)</f>
        <v>618287.19927008497</v>
      </c>
      <c r="J12" s="21">
        <f>VLOOKUP(B12,RMS!B:E,4,FALSE)</f>
        <v>573551.25758461503</v>
      </c>
      <c r="K12" s="22">
        <f t="shared" si="1"/>
        <v>0.1985299150692299</v>
      </c>
      <c r="L12" s="22">
        <f t="shared" si="2"/>
        <v>2.1538499277085066E-4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691524.85479999997</v>
      </c>
      <c r="F13" s="25">
        <f>VLOOKUP(C13,RA!B17:I50,8,0)</f>
        <v>63795.3171</v>
      </c>
      <c r="G13" s="16">
        <f t="shared" si="0"/>
        <v>627729.53769999999</v>
      </c>
      <c r="H13" s="27">
        <f>RA!J17</f>
        <v>9.2253107978961406</v>
      </c>
      <c r="I13" s="20">
        <f>VLOOKUP(B13,RMS!B:D,3,FALSE)</f>
        <v>691524.97981196595</v>
      </c>
      <c r="J13" s="21">
        <f>VLOOKUP(B13,RMS!B:E,4,FALSE)</f>
        <v>627729.538379487</v>
      </c>
      <c r="K13" s="22">
        <f t="shared" si="1"/>
        <v>-0.12501196598168463</v>
      </c>
      <c r="L13" s="22">
        <f t="shared" si="2"/>
        <v>-6.7948701325803995E-4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2446306.9678000002</v>
      </c>
      <c r="F14" s="25">
        <f>VLOOKUP(C14,RA!B18:I51,8,0)</f>
        <v>362767.34</v>
      </c>
      <c r="G14" s="16">
        <f t="shared" si="0"/>
        <v>2083539.6278000001</v>
      </c>
      <c r="H14" s="27">
        <f>RA!J18</f>
        <v>14.8291831227641</v>
      </c>
      <c r="I14" s="20">
        <f>VLOOKUP(B14,RMS!B:D,3,FALSE)</f>
        <v>2446306.9565393198</v>
      </c>
      <c r="J14" s="21">
        <f>VLOOKUP(B14,RMS!B:E,4,FALSE)</f>
        <v>2083539.61314274</v>
      </c>
      <c r="K14" s="22">
        <f t="shared" si="1"/>
        <v>1.1260680388659239E-2</v>
      </c>
      <c r="L14" s="22">
        <f t="shared" si="2"/>
        <v>1.4657260151579976E-2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626836.42310000001</v>
      </c>
      <c r="F15" s="25">
        <f>VLOOKUP(C15,RA!B19:I52,8,0)</f>
        <v>74029.792199999996</v>
      </c>
      <c r="G15" s="16">
        <f t="shared" si="0"/>
        <v>552806.63089999999</v>
      </c>
      <c r="H15" s="27">
        <f>RA!J19</f>
        <v>11.8100655086199</v>
      </c>
      <c r="I15" s="20">
        <f>VLOOKUP(B15,RMS!B:D,3,FALSE)</f>
        <v>626836.53496239299</v>
      </c>
      <c r="J15" s="21">
        <f>VLOOKUP(B15,RMS!B:E,4,FALSE)</f>
        <v>552806.63179401704</v>
      </c>
      <c r="K15" s="22">
        <f t="shared" si="1"/>
        <v>-0.11186239297967404</v>
      </c>
      <c r="L15" s="22">
        <f t="shared" si="2"/>
        <v>-8.940170519053936E-4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934072.06790000002</v>
      </c>
      <c r="F16" s="25">
        <f>VLOOKUP(C16,RA!B20:I53,8,0)</f>
        <v>105242.2061</v>
      </c>
      <c r="G16" s="16">
        <f t="shared" si="0"/>
        <v>828829.86180000007</v>
      </c>
      <c r="H16" s="27">
        <f>RA!J20</f>
        <v>11.267032782235701</v>
      </c>
      <c r="I16" s="20">
        <f>VLOOKUP(B16,RMS!B:D,3,FALSE)</f>
        <v>934072.1568</v>
      </c>
      <c r="J16" s="21">
        <f>VLOOKUP(B16,RMS!B:E,4,FALSE)</f>
        <v>828829.86179999996</v>
      </c>
      <c r="K16" s="22">
        <f t="shared" si="1"/>
        <v>-8.8899999973364174E-2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385327.0246</v>
      </c>
      <c r="F17" s="25">
        <f>VLOOKUP(C17,RA!B21:I54,8,0)</f>
        <v>60551.627099999998</v>
      </c>
      <c r="G17" s="16">
        <f t="shared" si="0"/>
        <v>324775.39750000002</v>
      </c>
      <c r="H17" s="27">
        <f>RA!J21</f>
        <v>15.714347355433301</v>
      </c>
      <c r="I17" s="20">
        <f>VLOOKUP(B17,RMS!B:D,3,FALSE)</f>
        <v>385326.60980959801</v>
      </c>
      <c r="J17" s="21">
        <f>VLOOKUP(B17,RMS!B:E,4,FALSE)</f>
        <v>324775.39719886502</v>
      </c>
      <c r="K17" s="22">
        <f t="shared" si="1"/>
        <v>0.41479040199192241</v>
      </c>
      <c r="L17" s="22">
        <f t="shared" si="2"/>
        <v>3.0113500542938709E-4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1137857.7283999999</v>
      </c>
      <c r="F18" s="25">
        <f>VLOOKUP(C18,RA!B22:I55,8,0)</f>
        <v>161738.35819999999</v>
      </c>
      <c r="G18" s="16">
        <f t="shared" si="0"/>
        <v>976119.37019999989</v>
      </c>
      <c r="H18" s="27">
        <f>RA!J22</f>
        <v>14.2142865635257</v>
      </c>
      <c r="I18" s="20">
        <f>VLOOKUP(B18,RMS!B:D,3,FALSE)</f>
        <v>1137858.953</v>
      </c>
      <c r="J18" s="21">
        <f>VLOOKUP(B18,RMS!B:E,4,FALSE)</f>
        <v>976119.37080000003</v>
      </c>
      <c r="K18" s="22">
        <f t="shared" si="1"/>
        <v>-1.2246000000741333</v>
      </c>
      <c r="L18" s="22">
        <f t="shared" si="2"/>
        <v>-6.0000014491379261E-4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1962702.1838</v>
      </c>
      <c r="F19" s="25">
        <f>VLOOKUP(C19,RA!B23:I56,8,0)</f>
        <v>292350.38449999999</v>
      </c>
      <c r="G19" s="16">
        <f t="shared" si="0"/>
        <v>1670351.7993000001</v>
      </c>
      <c r="H19" s="27">
        <f>RA!J23</f>
        <v>14.8953003116336</v>
      </c>
      <c r="I19" s="20">
        <f>VLOOKUP(B19,RMS!B:D,3,FALSE)</f>
        <v>1962703.6108820499</v>
      </c>
      <c r="J19" s="21">
        <f>VLOOKUP(B19,RMS!B:E,4,FALSE)</f>
        <v>1670351.8289008499</v>
      </c>
      <c r="K19" s="22">
        <f t="shared" si="1"/>
        <v>-1.4270820498932153</v>
      </c>
      <c r="L19" s="22">
        <f t="shared" si="2"/>
        <v>-2.9600849840790033E-2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326882.18920000002</v>
      </c>
      <c r="F20" s="25">
        <f>VLOOKUP(C20,RA!B24:I57,8,0)</f>
        <v>53075.585299999999</v>
      </c>
      <c r="G20" s="16">
        <f t="shared" si="0"/>
        <v>273806.60390000005</v>
      </c>
      <c r="H20" s="27">
        <f>RA!J24</f>
        <v>16.236915639207901</v>
      </c>
      <c r="I20" s="20">
        <f>VLOOKUP(B20,RMS!B:D,3,FALSE)</f>
        <v>326882.16751143598</v>
      </c>
      <c r="J20" s="21">
        <f>VLOOKUP(B20,RMS!B:E,4,FALSE)</f>
        <v>273806.60495820502</v>
      </c>
      <c r="K20" s="22">
        <f t="shared" si="1"/>
        <v>2.168856404023245E-2</v>
      </c>
      <c r="L20" s="22">
        <f t="shared" si="2"/>
        <v>-1.0582049726508558E-3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354448.0282</v>
      </c>
      <c r="F21" s="25">
        <f>VLOOKUP(C21,RA!B25:I58,8,0)</f>
        <v>25691.099399999999</v>
      </c>
      <c r="G21" s="16">
        <f t="shared" si="0"/>
        <v>328756.92879999999</v>
      </c>
      <c r="H21" s="27">
        <f>RA!J25</f>
        <v>7.2481992721098196</v>
      </c>
      <c r="I21" s="20">
        <f>VLOOKUP(B21,RMS!B:D,3,FALSE)</f>
        <v>354448.02750622499</v>
      </c>
      <c r="J21" s="21">
        <f>VLOOKUP(B21,RMS!B:E,4,FALSE)</f>
        <v>328756.92761908798</v>
      </c>
      <c r="K21" s="22">
        <f t="shared" si="1"/>
        <v>6.9377501495182514E-4</v>
      </c>
      <c r="L21" s="22">
        <f t="shared" si="2"/>
        <v>1.1809120187535882E-3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707026.4253</v>
      </c>
      <c r="F22" s="25">
        <f>VLOOKUP(C22,RA!B26:I59,8,0)</f>
        <v>161399.4988</v>
      </c>
      <c r="G22" s="16">
        <f t="shared" si="0"/>
        <v>545626.92650000006</v>
      </c>
      <c r="H22" s="27">
        <f>RA!J26</f>
        <v>22.827930191083901</v>
      </c>
      <c r="I22" s="20">
        <f>VLOOKUP(B22,RMS!B:D,3,FALSE)</f>
        <v>707026.37541623204</v>
      </c>
      <c r="J22" s="21">
        <f>VLOOKUP(B22,RMS!B:E,4,FALSE)</f>
        <v>545626.93284478504</v>
      </c>
      <c r="K22" s="22">
        <f t="shared" si="1"/>
        <v>4.988376796245575E-2</v>
      </c>
      <c r="L22" s="22">
        <f t="shared" si="2"/>
        <v>-6.3447849825024605E-3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271934.51309999998</v>
      </c>
      <c r="F23" s="25">
        <f>VLOOKUP(C23,RA!B27:I60,8,0)</f>
        <v>76545.108500000002</v>
      </c>
      <c r="G23" s="16">
        <f t="shared" si="0"/>
        <v>195389.40459999998</v>
      </c>
      <c r="H23" s="27">
        <f>RA!J27</f>
        <v>28.148361025381</v>
      </c>
      <c r="I23" s="20">
        <f>VLOOKUP(B23,RMS!B:D,3,FALSE)</f>
        <v>271934.46178816998</v>
      </c>
      <c r="J23" s="21">
        <f>VLOOKUP(B23,RMS!B:E,4,FALSE)</f>
        <v>195389.42783816799</v>
      </c>
      <c r="K23" s="22">
        <f t="shared" si="1"/>
        <v>5.1311830000486225E-2</v>
      </c>
      <c r="L23" s="22">
        <f t="shared" si="2"/>
        <v>-2.3238168010720983E-2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942182.78960000002</v>
      </c>
      <c r="F24" s="25">
        <f>VLOOKUP(C24,RA!B28:I61,8,0)</f>
        <v>53610.305</v>
      </c>
      <c r="G24" s="16">
        <f t="shared" si="0"/>
        <v>888572.48459999997</v>
      </c>
      <c r="H24" s="27">
        <f>RA!J28</f>
        <v>5.6900110670414703</v>
      </c>
      <c r="I24" s="20">
        <f>VLOOKUP(B24,RMS!B:D,3,FALSE)</f>
        <v>942182.78627522103</v>
      </c>
      <c r="J24" s="21">
        <f>VLOOKUP(B24,RMS!B:E,4,FALSE)</f>
        <v>888572.49213008804</v>
      </c>
      <c r="K24" s="22">
        <f t="shared" si="1"/>
        <v>3.3247789833694696E-3</v>
      </c>
      <c r="L24" s="22">
        <f t="shared" si="2"/>
        <v>-7.5300880707800388E-3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763018.92550000001</v>
      </c>
      <c r="F25" s="25">
        <f>VLOOKUP(C25,RA!B29:I62,8,0)</f>
        <v>130968.4356</v>
      </c>
      <c r="G25" s="16">
        <f t="shared" si="0"/>
        <v>632050.48990000004</v>
      </c>
      <c r="H25" s="27">
        <f>RA!J29</f>
        <v>17.1645068324062</v>
      </c>
      <c r="I25" s="20">
        <f>VLOOKUP(B25,RMS!B:D,3,FALSE)</f>
        <v>763018.92530708003</v>
      </c>
      <c r="J25" s="21">
        <f>VLOOKUP(B25,RMS!B:E,4,FALSE)</f>
        <v>632050.48767692002</v>
      </c>
      <c r="K25" s="22">
        <f t="shared" si="1"/>
        <v>1.9291997887194157E-4</v>
      </c>
      <c r="L25" s="22">
        <f t="shared" si="2"/>
        <v>2.2230800241231918E-3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826085.98990000004</v>
      </c>
      <c r="F26" s="25">
        <f>VLOOKUP(C26,RA!B30:I63,8,0)</f>
        <v>131564.15640000001</v>
      </c>
      <c r="G26" s="16">
        <f t="shared" si="0"/>
        <v>694521.83350000007</v>
      </c>
      <c r="H26" s="27">
        <f>RA!J30</f>
        <v>15.9262059892731</v>
      </c>
      <c r="I26" s="20">
        <f>VLOOKUP(B26,RMS!B:D,3,FALSE)</f>
        <v>826085.99543111003</v>
      </c>
      <c r="J26" s="21">
        <f>VLOOKUP(B26,RMS!B:E,4,FALSE)</f>
        <v>694521.83028419397</v>
      </c>
      <c r="K26" s="22">
        <f t="shared" si="1"/>
        <v>-5.5311099858954549E-3</v>
      </c>
      <c r="L26" s="22">
        <f t="shared" si="2"/>
        <v>3.2158060930669308E-3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695026.65339999995</v>
      </c>
      <c r="F27" s="25">
        <f>VLOOKUP(C27,RA!B31:I64,8,0)</f>
        <v>34246.213600000003</v>
      </c>
      <c r="G27" s="16">
        <f t="shared" si="0"/>
        <v>660780.43979999993</v>
      </c>
      <c r="H27" s="27">
        <f>RA!J31</f>
        <v>4.9273237842708602</v>
      </c>
      <c r="I27" s="20">
        <f>VLOOKUP(B27,RMS!B:D,3,FALSE)</f>
        <v>695026.57865044195</v>
      </c>
      <c r="J27" s="21">
        <f>VLOOKUP(B27,RMS!B:E,4,FALSE)</f>
        <v>660780.39570265496</v>
      </c>
      <c r="K27" s="22">
        <f t="shared" si="1"/>
        <v>7.4749557999894023E-2</v>
      </c>
      <c r="L27" s="22">
        <f t="shared" si="2"/>
        <v>4.4097344973124564E-2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124533.4721</v>
      </c>
      <c r="F28" s="25">
        <f>VLOOKUP(C28,RA!B32:I65,8,0)</f>
        <v>35648.867100000003</v>
      </c>
      <c r="G28" s="16">
        <f t="shared" si="0"/>
        <v>88884.604999999996</v>
      </c>
      <c r="H28" s="27">
        <f>RA!J32</f>
        <v>28.625932047710101</v>
      </c>
      <c r="I28" s="20">
        <f>VLOOKUP(B28,RMS!B:D,3,FALSE)</f>
        <v>124533.38803483899</v>
      </c>
      <c r="J28" s="21">
        <f>VLOOKUP(B28,RMS!B:E,4,FALSE)</f>
        <v>88884.608310573502</v>
      </c>
      <c r="K28" s="22">
        <f t="shared" si="1"/>
        <v>8.4065161005128175E-2</v>
      </c>
      <c r="L28" s="22">
        <f t="shared" si="2"/>
        <v>-3.3105735055869445E-3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259684.18640000001</v>
      </c>
      <c r="F30" s="25">
        <f>VLOOKUP(C30,RA!B34:I68,8,0)</f>
        <v>25645.965400000001</v>
      </c>
      <c r="G30" s="16">
        <f t="shared" si="0"/>
        <v>234038.22100000002</v>
      </c>
      <c r="H30" s="27">
        <f>RA!J34</f>
        <v>9.8758286962058897</v>
      </c>
      <c r="I30" s="20">
        <f>VLOOKUP(B30,RMS!B:D,3,FALSE)</f>
        <v>259684.18580000001</v>
      </c>
      <c r="J30" s="21">
        <f>VLOOKUP(B30,RMS!B:E,4,FALSE)</f>
        <v>234038.22200000001</v>
      </c>
      <c r="K30" s="22">
        <f t="shared" si="1"/>
        <v>5.9999999939464033E-4</v>
      </c>
      <c r="L30" s="22">
        <f t="shared" si="2"/>
        <v>-9.9999998928979039E-4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198570.9387</v>
      </c>
      <c r="F34" s="25">
        <f>VLOOKUP(C34,RA!B8:I72,8,0)</f>
        <v>10063.0638</v>
      </c>
      <c r="G34" s="16">
        <f t="shared" si="0"/>
        <v>188507.8749</v>
      </c>
      <c r="H34" s="27">
        <f>RA!J38</f>
        <v>5.0677424732343299</v>
      </c>
      <c r="I34" s="20">
        <f>VLOOKUP(B34,RMS!B:D,3,FALSE)</f>
        <v>198570.94017094001</v>
      </c>
      <c r="J34" s="21">
        <f>VLOOKUP(B34,RMS!B:E,4,FALSE)</f>
        <v>188507.876068376</v>
      </c>
      <c r="K34" s="22">
        <f t="shared" si="1"/>
        <v>-1.4709400129504502E-3</v>
      </c>
      <c r="L34" s="22">
        <f t="shared" si="2"/>
        <v>-1.1683760094456375E-3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622465.1274</v>
      </c>
      <c r="F35" s="25">
        <f>VLOOKUP(C35,RA!B8:I73,8,0)</f>
        <v>39649.003400000001</v>
      </c>
      <c r="G35" s="16">
        <f t="shared" si="0"/>
        <v>582816.12399999995</v>
      </c>
      <c r="H35" s="27">
        <f>RA!J39</f>
        <v>6.3696746459695701</v>
      </c>
      <c r="I35" s="20">
        <f>VLOOKUP(B35,RMS!B:D,3,FALSE)</f>
        <v>622465.11663846194</v>
      </c>
      <c r="J35" s="21">
        <f>VLOOKUP(B35,RMS!B:E,4,FALSE)</f>
        <v>582816.12209743599</v>
      </c>
      <c r="K35" s="22">
        <f t="shared" si="1"/>
        <v>1.0761538054794073E-2</v>
      </c>
      <c r="L35" s="22">
        <f t="shared" si="2"/>
        <v>1.902563963085413E-3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16990.074199999999</v>
      </c>
      <c r="F38" s="25">
        <f>VLOOKUP(C38,RA!B8:I76,8,0)</f>
        <v>2343.4254999999998</v>
      </c>
      <c r="G38" s="16">
        <f t="shared" si="0"/>
        <v>14646.6487</v>
      </c>
      <c r="H38" s="27" t="e">
        <f>RA!#REF!</f>
        <v>#REF!</v>
      </c>
      <c r="I38" s="20">
        <f>VLOOKUP(B38,RMS!B:D,3,FALSE)</f>
        <v>16990.0741244989</v>
      </c>
      <c r="J38" s="21">
        <f>VLOOKUP(B38,RMS!B:E,4,FALSE)</f>
        <v>14646.6488162771</v>
      </c>
      <c r="K38" s="22">
        <f t="shared" si="1"/>
        <v>7.550109876319766E-5</v>
      </c>
      <c r="L38" s="22">
        <f t="shared" si="2"/>
        <v>-1.1627710046013817E-4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17083088.9331</v>
      </c>
      <c r="E7" s="64">
        <v>20875506</v>
      </c>
      <c r="F7" s="65">
        <v>81.833172968837303</v>
      </c>
      <c r="G7" s="64">
        <v>69007577.778200001</v>
      </c>
      <c r="H7" s="65">
        <v>-75.244618804028406</v>
      </c>
      <c r="I7" s="64">
        <v>2355756.8173000002</v>
      </c>
      <c r="J7" s="65">
        <v>13.7899932882484</v>
      </c>
      <c r="K7" s="64">
        <v>5844390.7905999999</v>
      </c>
      <c r="L7" s="65">
        <v>8.4692014685469594</v>
      </c>
      <c r="M7" s="65">
        <v>-0.596920038083533</v>
      </c>
      <c r="N7" s="64">
        <v>597092968.12679994</v>
      </c>
      <c r="O7" s="64">
        <v>597092968.12679994</v>
      </c>
      <c r="P7" s="64">
        <v>868941</v>
      </c>
      <c r="Q7" s="64">
        <v>845725</v>
      </c>
      <c r="R7" s="65">
        <v>2.7451003576812698</v>
      </c>
      <c r="S7" s="64">
        <v>19.659664963559099</v>
      </c>
      <c r="T7" s="64">
        <v>20.013724535398602</v>
      </c>
      <c r="U7" s="66">
        <v>-1.80094407761172</v>
      </c>
      <c r="V7" s="54"/>
      <c r="W7" s="54"/>
    </row>
    <row r="8" spans="1:23" ht="14.25" thickBot="1" x14ac:dyDescent="0.2">
      <c r="A8" s="51">
        <v>42032</v>
      </c>
      <c r="B8" s="41" t="s">
        <v>6</v>
      </c>
      <c r="C8" s="42"/>
      <c r="D8" s="67">
        <v>827138.43</v>
      </c>
      <c r="E8" s="67">
        <v>684247</v>
      </c>
      <c r="F8" s="68">
        <v>120.88301885138</v>
      </c>
      <c r="G8" s="67">
        <v>2587181.9583000001</v>
      </c>
      <c r="H8" s="68">
        <v>-68.029367731695999</v>
      </c>
      <c r="I8" s="67">
        <v>207917.03289999999</v>
      </c>
      <c r="J8" s="68">
        <v>25.1369088122287</v>
      </c>
      <c r="K8" s="67">
        <v>369084.25060000003</v>
      </c>
      <c r="L8" s="68">
        <v>14.265879112828999</v>
      </c>
      <c r="M8" s="68">
        <v>-0.43666782702865098</v>
      </c>
      <c r="N8" s="67">
        <v>23962113.405000001</v>
      </c>
      <c r="O8" s="67">
        <v>23962113.405000001</v>
      </c>
      <c r="P8" s="67">
        <v>25072</v>
      </c>
      <c r="Q8" s="67">
        <v>25598</v>
      </c>
      <c r="R8" s="68">
        <v>-2.0548480350027298</v>
      </c>
      <c r="S8" s="67">
        <v>32.990524489470303</v>
      </c>
      <c r="T8" s="67">
        <v>32.104890550043002</v>
      </c>
      <c r="U8" s="69">
        <v>2.6845100316911301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110690.00199999999</v>
      </c>
      <c r="E9" s="67">
        <v>149196</v>
      </c>
      <c r="F9" s="68">
        <v>74.190998418188201</v>
      </c>
      <c r="G9" s="67">
        <v>337700.6728</v>
      </c>
      <c r="H9" s="68">
        <v>-67.222451444283905</v>
      </c>
      <c r="I9" s="67">
        <v>24811.477900000002</v>
      </c>
      <c r="J9" s="68">
        <v>22.415283631488201</v>
      </c>
      <c r="K9" s="67">
        <v>16580.260399999999</v>
      </c>
      <c r="L9" s="68">
        <v>4.9097504788862203</v>
      </c>
      <c r="M9" s="68">
        <v>0.49644681696314003</v>
      </c>
      <c r="N9" s="67">
        <v>3200081.9216</v>
      </c>
      <c r="O9" s="67">
        <v>3200081.9216</v>
      </c>
      <c r="P9" s="67">
        <v>5761</v>
      </c>
      <c r="Q9" s="67">
        <v>5283</v>
      </c>
      <c r="R9" s="68">
        <v>9.0478894567480594</v>
      </c>
      <c r="S9" s="67">
        <v>19.213678528033299</v>
      </c>
      <c r="T9" s="67">
        <v>19.978393639977298</v>
      </c>
      <c r="U9" s="69">
        <v>-3.98005572346917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152037.73439999999</v>
      </c>
      <c r="E10" s="67">
        <v>254166</v>
      </c>
      <c r="F10" s="68">
        <v>59.818281910247599</v>
      </c>
      <c r="G10" s="67">
        <v>707217.85849999997</v>
      </c>
      <c r="H10" s="68">
        <v>-78.5019944600282</v>
      </c>
      <c r="I10" s="67">
        <v>33482.391799999998</v>
      </c>
      <c r="J10" s="68">
        <v>22.022422217835899</v>
      </c>
      <c r="K10" s="67">
        <v>165763.76790000001</v>
      </c>
      <c r="L10" s="68">
        <v>23.4388549310085</v>
      </c>
      <c r="M10" s="68">
        <v>-0.79801139764029205</v>
      </c>
      <c r="N10" s="67">
        <v>4726976.2148000002</v>
      </c>
      <c r="O10" s="67">
        <v>4726976.2148000002</v>
      </c>
      <c r="P10" s="67">
        <v>82000</v>
      </c>
      <c r="Q10" s="67">
        <v>79635</v>
      </c>
      <c r="R10" s="68">
        <v>2.9697997111822798</v>
      </c>
      <c r="S10" s="67">
        <v>1.8541187121951199</v>
      </c>
      <c r="T10" s="67">
        <v>1.7180893124882299</v>
      </c>
      <c r="U10" s="69">
        <v>7.3366068101349899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82991.570000000007</v>
      </c>
      <c r="E11" s="67">
        <v>73822</v>
      </c>
      <c r="F11" s="68">
        <v>112.421188805505</v>
      </c>
      <c r="G11" s="67">
        <v>246894.61410000001</v>
      </c>
      <c r="H11" s="68">
        <v>-66.385832148454298</v>
      </c>
      <c r="I11" s="67">
        <v>10090.704</v>
      </c>
      <c r="J11" s="68">
        <v>12.158709613518599</v>
      </c>
      <c r="K11" s="67">
        <v>32510.609499999999</v>
      </c>
      <c r="L11" s="68">
        <v>13.167808304976701</v>
      </c>
      <c r="M11" s="68">
        <v>-0.68961812296998004</v>
      </c>
      <c r="N11" s="67">
        <v>2006976.2283999999</v>
      </c>
      <c r="O11" s="67">
        <v>2006976.2283999999</v>
      </c>
      <c r="P11" s="67">
        <v>3877</v>
      </c>
      <c r="Q11" s="67">
        <v>3040</v>
      </c>
      <c r="R11" s="68">
        <v>27.532894736842099</v>
      </c>
      <c r="S11" s="67">
        <v>21.406131029146302</v>
      </c>
      <c r="T11" s="67">
        <v>21.897362631579</v>
      </c>
      <c r="U11" s="69">
        <v>-2.2948173201586402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229713.91800000001</v>
      </c>
      <c r="E12" s="67">
        <v>411355</v>
      </c>
      <c r="F12" s="68">
        <v>55.8432298136646</v>
      </c>
      <c r="G12" s="67">
        <v>472436.93239999999</v>
      </c>
      <c r="H12" s="68">
        <v>-51.376807729013997</v>
      </c>
      <c r="I12" s="67">
        <v>35609.589899999999</v>
      </c>
      <c r="J12" s="68">
        <v>15.501711959830001</v>
      </c>
      <c r="K12" s="67">
        <v>-24747.707200000001</v>
      </c>
      <c r="L12" s="68">
        <v>-5.2383091800805204</v>
      </c>
      <c r="M12" s="68">
        <v>-2.4389046068881899</v>
      </c>
      <c r="N12" s="67">
        <v>10326661.673699999</v>
      </c>
      <c r="O12" s="67">
        <v>10326661.673699999</v>
      </c>
      <c r="P12" s="67">
        <v>2017</v>
      </c>
      <c r="Q12" s="67">
        <v>1864</v>
      </c>
      <c r="R12" s="68">
        <v>8.2081545064377703</v>
      </c>
      <c r="S12" s="67">
        <v>113.888903321765</v>
      </c>
      <c r="T12" s="67">
        <v>115.595484924893</v>
      </c>
      <c r="U12" s="69">
        <v>-1.4984617055326199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362856.17379999999</v>
      </c>
      <c r="E13" s="67">
        <v>479915</v>
      </c>
      <c r="F13" s="68">
        <v>75.608425200295898</v>
      </c>
      <c r="G13" s="67">
        <v>982610.08389999997</v>
      </c>
      <c r="H13" s="68">
        <v>-63.072211475805702</v>
      </c>
      <c r="I13" s="67">
        <v>56492.428500000002</v>
      </c>
      <c r="J13" s="68">
        <v>15.568821086433401</v>
      </c>
      <c r="K13" s="67">
        <v>133396.80799999999</v>
      </c>
      <c r="L13" s="68">
        <v>13.575762165043701</v>
      </c>
      <c r="M13" s="68">
        <v>-0.576508393664112</v>
      </c>
      <c r="N13" s="67">
        <v>10468846.235200001</v>
      </c>
      <c r="O13" s="67">
        <v>10468846.235200001</v>
      </c>
      <c r="P13" s="67">
        <v>10384</v>
      </c>
      <c r="Q13" s="67">
        <v>9659</v>
      </c>
      <c r="R13" s="68">
        <v>7.5059529972046901</v>
      </c>
      <c r="S13" s="67">
        <v>34.943776367488503</v>
      </c>
      <c r="T13" s="67">
        <v>32.858930417227498</v>
      </c>
      <c r="U13" s="69">
        <v>5.9662868956565198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227124.10829999999</v>
      </c>
      <c r="E14" s="67">
        <v>229842</v>
      </c>
      <c r="F14" s="68">
        <v>98.817495627431001</v>
      </c>
      <c r="G14" s="67">
        <v>504343.6251</v>
      </c>
      <c r="H14" s="68">
        <v>-54.966396520831097</v>
      </c>
      <c r="I14" s="67">
        <v>33842.5098</v>
      </c>
      <c r="J14" s="68">
        <v>14.9004480648521</v>
      </c>
      <c r="K14" s="67">
        <v>65135.457499999997</v>
      </c>
      <c r="L14" s="68">
        <v>12.914896562256599</v>
      </c>
      <c r="M14" s="68">
        <v>-0.48042876953769797</v>
      </c>
      <c r="N14" s="67">
        <v>5784148.0165999997</v>
      </c>
      <c r="O14" s="67">
        <v>5784148.0165999997</v>
      </c>
      <c r="P14" s="67">
        <v>3505</v>
      </c>
      <c r="Q14" s="67">
        <v>2938</v>
      </c>
      <c r="R14" s="68">
        <v>19.298842750170198</v>
      </c>
      <c r="S14" s="67">
        <v>64.800030898716102</v>
      </c>
      <c r="T14" s="67">
        <v>64.008164431586096</v>
      </c>
      <c r="U14" s="69">
        <v>1.2220155702822499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178773.03539999999</v>
      </c>
      <c r="E15" s="67">
        <v>131795</v>
      </c>
      <c r="F15" s="68">
        <v>135.64477817823101</v>
      </c>
      <c r="G15" s="67">
        <v>293026.20909999998</v>
      </c>
      <c r="H15" s="68">
        <v>-38.990769477896499</v>
      </c>
      <c r="I15" s="67">
        <v>7848.7894999999999</v>
      </c>
      <c r="J15" s="68">
        <v>4.39036540518459</v>
      </c>
      <c r="K15" s="67">
        <v>33715.406499999997</v>
      </c>
      <c r="L15" s="68">
        <v>11.5059354600237</v>
      </c>
      <c r="M15" s="68">
        <v>-0.76720466057557402</v>
      </c>
      <c r="N15" s="67">
        <v>4514186.8194000004</v>
      </c>
      <c r="O15" s="67">
        <v>4514186.8194000004</v>
      </c>
      <c r="P15" s="67">
        <v>6222</v>
      </c>
      <c r="Q15" s="67">
        <v>5709</v>
      </c>
      <c r="R15" s="68">
        <v>8.9858118759852808</v>
      </c>
      <c r="S15" s="67">
        <v>28.732406846673101</v>
      </c>
      <c r="T15" s="67">
        <v>28.402050972149201</v>
      </c>
      <c r="U15" s="69">
        <v>1.14976749524241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618287.39780000004</v>
      </c>
      <c r="E16" s="67">
        <v>3550086</v>
      </c>
      <c r="F16" s="68">
        <v>17.416124505152801</v>
      </c>
      <c r="G16" s="67">
        <v>4029971.9860999999</v>
      </c>
      <c r="H16" s="68">
        <v>-84.657774298864396</v>
      </c>
      <c r="I16" s="67">
        <v>44736.14</v>
      </c>
      <c r="J16" s="68">
        <v>7.23549277555726</v>
      </c>
      <c r="K16" s="67">
        <v>174026.31529999999</v>
      </c>
      <c r="L16" s="68">
        <v>4.3183008690939699</v>
      </c>
      <c r="M16" s="68">
        <v>-0.74293462501415197</v>
      </c>
      <c r="N16" s="67">
        <v>23597414.397799999</v>
      </c>
      <c r="O16" s="67">
        <v>23597414.397799999</v>
      </c>
      <c r="P16" s="67">
        <v>30873</v>
      </c>
      <c r="Q16" s="67">
        <v>32096</v>
      </c>
      <c r="R16" s="68">
        <v>-3.8104436689930199</v>
      </c>
      <c r="S16" s="67">
        <v>20.026800045347098</v>
      </c>
      <c r="T16" s="67">
        <v>21.1249720744018</v>
      </c>
      <c r="U16" s="69">
        <v>-5.4835122264571003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691524.85479999997</v>
      </c>
      <c r="E17" s="67">
        <v>1118013</v>
      </c>
      <c r="F17" s="68">
        <v>61.853024499715097</v>
      </c>
      <c r="G17" s="67">
        <v>6378146.6522000004</v>
      </c>
      <c r="H17" s="68">
        <v>-89.1579028751013</v>
      </c>
      <c r="I17" s="67">
        <v>63795.3171</v>
      </c>
      <c r="J17" s="68">
        <v>9.2253107978961406</v>
      </c>
      <c r="K17" s="67">
        <v>-354624.20640000002</v>
      </c>
      <c r="L17" s="68">
        <v>-5.5599882808853298</v>
      </c>
      <c r="M17" s="68">
        <v>-1.17989555125868</v>
      </c>
      <c r="N17" s="67">
        <v>25219409.331099998</v>
      </c>
      <c r="O17" s="67">
        <v>25219409.331099998</v>
      </c>
      <c r="P17" s="67">
        <v>11893</v>
      </c>
      <c r="Q17" s="67">
        <v>11646</v>
      </c>
      <c r="R17" s="68">
        <v>2.12089987978705</v>
      </c>
      <c r="S17" s="67">
        <v>58.145535592365299</v>
      </c>
      <c r="T17" s="67">
        <v>57.8682000515198</v>
      </c>
      <c r="U17" s="69">
        <v>0.47696790135310602</v>
      </c>
    </row>
    <row r="18" spans="1:21" ht="12" thickBot="1" x14ac:dyDescent="0.2">
      <c r="A18" s="52"/>
      <c r="B18" s="41" t="s">
        <v>16</v>
      </c>
      <c r="C18" s="42"/>
      <c r="D18" s="67">
        <v>2446306.9678000002</v>
      </c>
      <c r="E18" s="67">
        <v>2071565</v>
      </c>
      <c r="F18" s="68">
        <v>118.089800117303</v>
      </c>
      <c r="G18" s="67">
        <v>14933249.669199999</v>
      </c>
      <c r="H18" s="68">
        <v>-83.618388348213699</v>
      </c>
      <c r="I18" s="67">
        <v>362767.34</v>
      </c>
      <c r="J18" s="68">
        <v>14.8291831227641</v>
      </c>
      <c r="K18" s="67">
        <v>1327313.3742</v>
      </c>
      <c r="L18" s="68">
        <v>8.8883089990626694</v>
      </c>
      <c r="M18" s="68">
        <v>-0.72669051103425497</v>
      </c>
      <c r="N18" s="67">
        <v>64908349.126900002</v>
      </c>
      <c r="O18" s="67">
        <v>64908349.126900002</v>
      </c>
      <c r="P18" s="67">
        <v>80817</v>
      </c>
      <c r="Q18" s="67">
        <v>77972</v>
      </c>
      <c r="R18" s="68">
        <v>3.6487457035859099</v>
      </c>
      <c r="S18" s="67">
        <v>30.269707707536799</v>
      </c>
      <c r="T18" s="67">
        <v>26.228407312881501</v>
      </c>
      <c r="U18" s="69">
        <v>13.3509726413678</v>
      </c>
    </row>
    <row r="19" spans="1:21" ht="12" thickBot="1" x14ac:dyDescent="0.2">
      <c r="A19" s="52"/>
      <c r="B19" s="41" t="s">
        <v>17</v>
      </c>
      <c r="C19" s="42"/>
      <c r="D19" s="67">
        <v>626836.42310000001</v>
      </c>
      <c r="E19" s="67">
        <v>945664</v>
      </c>
      <c r="F19" s="68">
        <v>66.2853215412662</v>
      </c>
      <c r="G19" s="67">
        <v>2607337.2259</v>
      </c>
      <c r="H19" s="68">
        <v>-75.958751446751194</v>
      </c>
      <c r="I19" s="67">
        <v>74029.792199999996</v>
      </c>
      <c r="J19" s="68">
        <v>11.8100655086199</v>
      </c>
      <c r="K19" s="67">
        <v>219418.70980000001</v>
      </c>
      <c r="L19" s="68">
        <v>8.4154327112121496</v>
      </c>
      <c r="M19" s="68">
        <v>-0.662609481810015</v>
      </c>
      <c r="N19" s="67">
        <v>22799534.020500001</v>
      </c>
      <c r="O19" s="67">
        <v>22799534.020500001</v>
      </c>
      <c r="P19" s="67">
        <v>13128</v>
      </c>
      <c r="Q19" s="67">
        <v>12923</v>
      </c>
      <c r="R19" s="68">
        <v>1.58631896618433</v>
      </c>
      <c r="S19" s="67">
        <v>47.748051729128598</v>
      </c>
      <c r="T19" s="67">
        <v>44.175444803838097</v>
      </c>
      <c r="U19" s="69">
        <v>7.4822046050331297</v>
      </c>
    </row>
    <row r="20" spans="1:21" ht="12" thickBot="1" x14ac:dyDescent="0.2">
      <c r="A20" s="52"/>
      <c r="B20" s="41" t="s">
        <v>18</v>
      </c>
      <c r="C20" s="42"/>
      <c r="D20" s="67">
        <v>934072.06790000002</v>
      </c>
      <c r="E20" s="67">
        <v>933697</v>
      </c>
      <c r="F20" s="68">
        <v>100.040170194399</v>
      </c>
      <c r="G20" s="67">
        <v>3344466.0342999999</v>
      </c>
      <c r="H20" s="68">
        <v>-72.071115140043503</v>
      </c>
      <c r="I20" s="67">
        <v>105242.2061</v>
      </c>
      <c r="J20" s="68">
        <v>11.267032782235701</v>
      </c>
      <c r="K20" s="67">
        <v>224007.26670000001</v>
      </c>
      <c r="L20" s="68">
        <v>6.6978484577997799</v>
      </c>
      <c r="M20" s="68">
        <v>-0.53018396389370404</v>
      </c>
      <c r="N20" s="67">
        <v>37616036.567199998</v>
      </c>
      <c r="O20" s="67">
        <v>37616036.567199998</v>
      </c>
      <c r="P20" s="67">
        <v>37013</v>
      </c>
      <c r="Q20" s="67">
        <v>39722</v>
      </c>
      <c r="R20" s="68">
        <v>-6.8198982931373102</v>
      </c>
      <c r="S20" s="67">
        <v>25.236324207710801</v>
      </c>
      <c r="T20" s="67">
        <v>33.238695433261199</v>
      </c>
      <c r="U20" s="69">
        <v>-31.709733793581901</v>
      </c>
    </row>
    <row r="21" spans="1:21" ht="12" thickBot="1" x14ac:dyDescent="0.2">
      <c r="A21" s="52"/>
      <c r="B21" s="41" t="s">
        <v>19</v>
      </c>
      <c r="C21" s="42"/>
      <c r="D21" s="67">
        <v>385327.0246</v>
      </c>
      <c r="E21" s="67">
        <v>406884</v>
      </c>
      <c r="F21" s="68">
        <v>94.701935834291902</v>
      </c>
      <c r="G21" s="67">
        <v>1841755.5373</v>
      </c>
      <c r="H21" s="68">
        <v>-79.078275221863194</v>
      </c>
      <c r="I21" s="67">
        <v>60551.627099999998</v>
      </c>
      <c r="J21" s="68">
        <v>15.714347355433301</v>
      </c>
      <c r="K21" s="67">
        <v>165363.9449</v>
      </c>
      <c r="L21" s="68">
        <v>8.9786044646523706</v>
      </c>
      <c r="M21" s="68">
        <v>-0.63382811690530705</v>
      </c>
      <c r="N21" s="67">
        <v>11912021.7883</v>
      </c>
      <c r="O21" s="67">
        <v>11912021.7883</v>
      </c>
      <c r="P21" s="67">
        <v>29762</v>
      </c>
      <c r="Q21" s="67">
        <v>29819</v>
      </c>
      <c r="R21" s="68">
        <v>-0.19115329152553701</v>
      </c>
      <c r="S21" s="67">
        <v>12.9469465963309</v>
      </c>
      <c r="T21" s="67">
        <v>15.255930386666201</v>
      </c>
      <c r="U21" s="69">
        <v>-17.834195678150699</v>
      </c>
    </row>
    <row r="22" spans="1:21" ht="12" thickBot="1" x14ac:dyDescent="0.2">
      <c r="A22" s="52"/>
      <c r="B22" s="41" t="s">
        <v>20</v>
      </c>
      <c r="C22" s="42"/>
      <c r="D22" s="67">
        <v>1137857.7283999999</v>
      </c>
      <c r="E22" s="67">
        <v>1117958</v>
      </c>
      <c r="F22" s="68">
        <v>101.780006798109</v>
      </c>
      <c r="G22" s="67">
        <v>4101801.9813000001</v>
      </c>
      <c r="H22" s="68">
        <v>-72.2595646111767</v>
      </c>
      <c r="I22" s="67">
        <v>161738.35819999999</v>
      </c>
      <c r="J22" s="68">
        <v>14.2142865635257</v>
      </c>
      <c r="K22" s="67">
        <v>465432.76860000001</v>
      </c>
      <c r="L22" s="68">
        <v>11.347031639311099</v>
      </c>
      <c r="M22" s="68">
        <v>-0.65249898779903004</v>
      </c>
      <c r="N22" s="67">
        <v>33619547.903099999</v>
      </c>
      <c r="O22" s="67">
        <v>33619547.903099999</v>
      </c>
      <c r="P22" s="67">
        <v>62688</v>
      </c>
      <c r="Q22" s="67">
        <v>62434</v>
      </c>
      <c r="R22" s="68">
        <v>0.40682961207034701</v>
      </c>
      <c r="S22" s="67">
        <v>18.1511250701889</v>
      </c>
      <c r="T22" s="67">
        <v>18.236834538873101</v>
      </c>
      <c r="U22" s="69">
        <v>-0.47219920722681202</v>
      </c>
    </row>
    <row r="23" spans="1:21" ht="12" thickBot="1" x14ac:dyDescent="0.2">
      <c r="A23" s="52"/>
      <c r="B23" s="41" t="s">
        <v>21</v>
      </c>
      <c r="C23" s="42"/>
      <c r="D23" s="67">
        <v>1962702.1838</v>
      </c>
      <c r="E23" s="67">
        <v>2850124</v>
      </c>
      <c r="F23" s="68">
        <v>68.863747114160702</v>
      </c>
      <c r="G23" s="67">
        <v>5632683.5429999996</v>
      </c>
      <c r="H23" s="68">
        <v>-65.155113565022802</v>
      </c>
      <c r="I23" s="67">
        <v>292350.38449999999</v>
      </c>
      <c r="J23" s="68">
        <v>14.8953003116336</v>
      </c>
      <c r="K23" s="67">
        <v>290929.34399999998</v>
      </c>
      <c r="L23" s="68">
        <v>5.1650219966919897</v>
      </c>
      <c r="M23" s="68">
        <v>4.8844866607890003E-3</v>
      </c>
      <c r="N23" s="67">
        <v>84387733.760499999</v>
      </c>
      <c r="O23" s="67">
        <v>84387733.760499999</v>
      </c>
      <c r="P23" s="67">
        <v>65036</v>
      </c>
      <c r="Q23" s="67">
        <v>68036</v>
      </c>
      <c r="R23" s="68">
        <v>-4.4094303016050302</v>
      </c>
      <c r="S23" s="67">
        <v>30.1787038532505</v>
      </c>
      <c r="T23" s="67">
        <v>32.275272339643699</v>
      </c>
      <c r="U23" s="69">
        <v>-6.9471787012065302</v>
      </c>
    </row>
    <row r="24" spans="1:21" ht="12" thickBot="1" x14ac:dyDescent="0.2">
      <c r="A24" s="52"/>
      <c r="B24" s="41" t="s">
        <v>22</v>
      </c>
      <c r="C24" s="42"/>
      <c r="D24" s="67">
        <v>326882.18920000002</v>
      </c>
      <c r="E24" s="67">
        <v>238165</v>
      </c>
      <c r="F24" s="68">
        <v>137.25030512459901</v>
      </c>
      <c r="G24" s="67">
        <v>1352891.2389</v>
      </c>
      <c r="H24" s="68">
        <v>-75.838250718085902</v>
      </c>
      <c r="I24" s="67">
        <v>53075.585299999999</v>
      </c>
      <c r="J24" s="68">
        <v>16.236915639207901</v>
      </c>
      <c r="K24" s="67">
        <v>243875.43979999999</v>
      </c>
      <c r="L24" s="68">
        <v>18.026241340603899</v>
      </c>
      <c r="M24" s="68">
        <v>-0.782366008879259</v>
      </c>
      <c r="N24" s="67">
        <v>8496224.7550000008</v>
      </c>
      <c r="O24" s="67">
        <v>8496224.7550000008</v>
      </c>
      <c r="P24" s="67">
        <v>27655</v>
      </c>
      <c r="Q24" s="67">
        <v>25179</v>
      </c>
      <c r="R24" s="68">
        <v>9.8335914849676307</v>
      </c>
      <c r="S24" s="67">
        <v>11.8200032254565</v>
      </c>
      <c r="T24" s="67">
        <v>10.9554578696533</v>
      </c>
      <c r="U24" s="69">
        <v>7.3142565134100703</v>
      </c>
    </row>
    <row r="25" spans="1:21" ht="12" thickBot="1" x14ac:dyDescent="0.2">
      <c r="A25" s="52"/>
      <c r="B25" s="41" t="s">
        <v>23</v>
      </c>
      <c r="C25" s="42"/>
      <c r="D25" s="67">
        <v>354448.0282</v>
      </c>
      <c r="E25" s="67">
        <v>277662</v>
      </c>
      <c r="F25" s="68">
        <v>127.65449654616</v>
      </c>
      <c r="G25" s="67">
        <v>1414628.1534</v>
      </c>
      <c r="H25" s="68">
        <v>-74.944084963380803</v>
      </c>
      <c r="I25" s="67">
        <v>25691.099399999999</v>
      </c>
      <c r="J25" s="68">
        <v>7.2481992721098196</v>
      </c>
      <c r="K25" s="67">
        <v>124791.736</v>
      </c>
      <c r="L25" s="68">
        <v>8.8215221576121099</v>
      </c>
      <c r="M25" s="68">
        <v>-0.79412819932242995</v>
      </c>
      <c r="N25" s="67">
        <v>14497764.0359</v>
      </c>
      <c r="O25" s="67">
        <v>14497764.0359</v>
      </c>
      <c r="P25" s="67">
        <v>19399</v>
      </c>
      <c r="Q25" s="67">
        <v>17650</v>
      </c>
      <c r="R25" s="68">
        <v>9.9093484419263493</v>
      </c>
      <c r="S25" s="67">
        <v>18.271458745296201</v>
      </c>
      <c r="T25" s="67">
        <v>18.340088804532598</v>
      </c>
      <c r="U25" s="69">
        <v>-0.37561346465613199</v>
      </c>
    </row>
    <row r="26" spans="1:21" ht="12" thickBot="1" x14ac:dyDescent="0.2">
      <c r="A26" s="52"/>
      <c r="B26" s="41" t="s">
        <v>24</v>
      </c>
      <c r="C26" s="42"/>
      <c r="D26" s="67">
        <v>707026.4253</v>
      </c>
      <c r="E26" s="67">
        <v>493276</v>
      </c>
      <c r="F26" s="68">
        <v>143.33282488910899</v>
      </c>
      <c r="G26" s="67">
        <v>2788667.7442999999</v>
      </c>
      <c r="H26" s="68">
        <v>-74.646444462767107</v>
      </c>
      <c r="I26" s="67">
        <v>161399.4988</v>
      </c>
      <c r="J26" s="68">
        <v>22.827930191083901</v>
      </c>
      <c r="K26" s="67">
        <v>491824.34019999998</v>
      </c>
      <c r="L26" s="68">
        <v>17.636534191112698</v>
      </c>
      <c r="M26" s="68">
        <v>-0.67183507279374</v>
      </c>
      <c r="N26" s="67">
        <v>19787417.602200001</v>
      </c>
      <c r="O26" s="67">
        <v>19787417.602200001</v>
      </c>
      <c r="P26" s="67">
        <v>47669</v>
      </c>
      <c r="Q26" s="67">
        <v>46968</v>
      </c>
      <c r="R26" s="68">
        <v>1.4925055356838699</v>
      </c>
      <c r="S26" s="67">
        <v>14.831996167320501</v>
      </c>
      <c r="T26" s="67">
        <v>14.803560754130499</v>
      </c>
      <c r="U26" s="69">
        <v>0.191716697261967</v>
      </c>
    </row>
    <row r="27" spans="1:21" ht="12" thickBot="1" x14ac:dyDescent="0.2">
      <c r="A27" s="52"/>
      <c r="B27" s="41" t="s">
        <v>25</v>
      </c>
      <c r="C27" s="42"/>
      <c r="D27" s="67">
        <v>271934.51309999998</v>
      </c>
      <c r="E27" s="67">
        <v>252874</v>
      </c>
      <c r="F27" s="68">
        <v>107.53755352468001</v>
      </c>
      <c r="G27" s="67">
        <v>614372.13060000003</v>
      </c>
      <c r="H27" s="68">
        <v>-55.737817593641999</v>
      </c>
      <c r="I27" s="67">
        <v>76545.108500000002</v>
      </c>
      <c r="J27" s="68">
        <v>28.148361025381</v>
      </c>
      <c r="K27" s="67">
        <v>155148.02170000001</v>
      </c>
      <c r="L27" s="68">
        <v>25.253102146492498</v>
      </c>
      <c r="M27" s="68">
        <v>-0.50663174650070297</v>
      </c>
      <c r="N27" s="67">
        <v>8040243.5872999998</v>
      </c>
      <c r="O27" s="67">
        <v>8040243.5872999998</v>
      </c>
      <c r="P27" s="67">
        <v>34494</v>
      </c>
      <c r="Q27" s="67">
        <v>32181</v>
      </c>
      <c r="R27" s="68">
        <v>7.1874708679034098</v>
      </c>
      <c r="S27" s="67">
        <v>7.8835308488432796</v>
      </c>
      <c r="T27" s="67">
        <v>7.8895734253130696</v>
      </c>
      <c r="U27" s="69">
        <v>-7.6648098239936999E-2</v>
      </c>
    </row>
    <row r="28" spans="1:21" ht="12" thickBot="1" x14ac:dyDescent="0.2">
      <c r="A28" s="52"/>
      <c r="B28" s="41" t="s">
        <v>26</v>
      </c>
      <c r="C28" s="42"/>
      <c r="D28" s="67">
        <v>942182.78960000002</v>
      </c>
      <c r="E28" s="67">
        <v>927435</v>
      </c>
      <c r="F28" s="68">
        <v>101.590169618356</v>
      </c>
      <c r="G28" s="67">
        <v>2534858.5529</v>
      </c>
      <c r="H28" s="68">
        <v>-62.830952104917401</v>
      </c>
      <c r="I28" s="67">
        <v>53610.305</v>
      </c>
      <c r="J28" s="68">
        <v>5.6900110670414703</v>
      </c>
      <c r="K28" s="67">
        <v>193613.64170000001</v>
      </c>
      <c r="L28" s="68">
        <v>7.6380451871169202</v>
      </c>
      <c r="M28" s="68">
        <v>-0.72310677837944903</v>
      </c>
      <c r="N28" s="67">
        <v>39437794.168200001</v>
      </c>
      <c r="O28" s="67">
        <v>39437794.168200001</v>
      </c>
      <c r="P28" s="67">
        <v>43227</v>
      </c>
      <c r="Q28" s="67">
        <v>40771</v>
      </c>
      <c r="R28" s="68">
        <v>6.02388952932231</v>
      </c>
      <c r="S28" s="67">
        <v>21.796164193675299</v>
      </c>
      <c r="T28" s="67">
        <v>22.220843212087001</v>
      </c>
      <c r="U28" s="69">
        <v>-1.9484117234490499</v>
      </c>
    </row>
    <row r="29" spans="1:21" ht="12" thickBot="1" x14ac:dyDescent="0.2">
      <c r="A29" s="52"/>
      <c r="B29" s="41" t="s">
        <v>27</v>
      </c>
      <c r="C29" s="42"/>
      <c r="D29" s="67">
        <v>763018.92550000001</v>
      </c>
      <c r="E29" s="67">
        <v>503365</v>
      </c>
      <c r="F29" s="68">
        <v>151.58362728834899</v>
      </c>
      <c r="G29" s="67">
        <v>1510842.5211</v>
      </c>
      <c r="H29" s="68">
        <v>-49.4971239660062</v>
      </c>
      <c r="I29" s="67">
        <v>130968.4356</v>
      </c>
      <c r="J29" s="68">
        <v>17.1645068324062</v>
      </c>
      <c r="K29" s="67">
        <v>332253.52110000001</v>
      </c>
      <c r="L29" s="68">
        <v>21.9912741705268</v>
      </c>
      <c r="M29" s="68">
        <v>-0.60581776480080796</v>
      </c>
      <c r="N29" s="67">
        <v>19467407.767200001</v>
      </c>
      <c r="O29" s="67">
        <v>19467407.767200001</v>
      </c>
      <c r="P29" s="67">
        <v>105878</v>
      </c>
      <c r="Q29" s="67">
        <v>99016</v>
      </c>
      <c r="R29" s="68">
        <v>6.9301931001050301</v>
      </c>
      <c r="S29" s="67">
        <v>7.2065861227072698</v>
      </c>
      <c r="T29" s="67">
        <v>6.9407547871051198</v>
      </c>
      <c r="U29" s="69">
        <v>3.6887276593357101</v>
      </c>
    </row>
    <row r="30" spans="1:21" ht="12" thickBot="1" x14ac:dyDescent="0.2">
      <c r="A30" s="52"/>
      <c r="B30" s="41" t="s">
        <v>28</v>
      </c>
      <c r="C30" s="42"/>
      <c r="D30" s="67">
        <v>826085.98990000004</v>
      </c>
      <c r="E30" s="67">
        <v>674755</v>
      </c>
      <c r="F30" s="68">
        <v>122.427546279761</v>
      </c>
      <c r="G30" s="67">
        <v>4413811.1753000002</v>
      </c>
      <c r="H30" s="68">
        <v>-81.284065921921695</v>
      </c>
      <c r="I30" s="67">
        <v>131564.15640000001</v>
      </c>
      <c r="J30" s="68">
        <v>15.9262059892731</v>
      </c>
      <c r="K30" s="67">
        <v>589759.5183</v>
      </c>
      <c r="L30" s="68">
        <v>13.361684378351701</v>
      </c>
      <c r="M30" s="68">
        <v>-0.77691897745162697</v>
      </c>
      <c r="N30" s="67">
        <v>28309832.3627</v>
      </c>
      <c r="O30" s="67">
        <v>28309832.3627</v>
      </c>
      <c r="P30" s="67">
        <v>53616</v>
      </c>
      <c r="Q30" s="67">
        <v>53553</v>
      </c>
      <c r="R30" s="68">
        <v>0.117640468321101</v>
      </c>
      <c r="S30" s="67">
        <v>15.407452810728101</v>
      </c>
      <c r="T30" s="67">
        <v>15.1234475566261</v>
      </c>
      <c r="U30" s="69">
        <v>1.8432978999893099</v>
      </c>
    </row>
    <row r="31" spans="1:21" ht="12" thickBot="1" x14ac:dyDescent="0.2">
      <c r="A31" s="52"/>
      <c r="B31" s="41" t="s">
        <v>29</v>
      </c>
      <c r="C31" s="42"/>
      <c r="D31" s="67">
        <v>695026.65339999995</v>
      </c>
      <c r="E31" s="67">
        <v>553512</v>
      </c>
      <c r="F31" s="68">
        <v>125.56668209542001</v>
      </c>
      <c r="G31" s="67">
        <v>1627317.7238</v>
      </c>
      <c r="H31" s="68">
        <v>-57.290045869037698</v>
      </c>
      <c r="I31" s="67">
        <v>34246.213600000003</v>
      </c>
      <c r="J31" s="68">
        <v>4.9273237842708602</v>
      </c>
      <c r="K31" s="67">
        <v>89083.558199999999</v>
      </c>
      <c r="L31" s="68">
        <v>5.4742572330606896</v>
      </c>
      <c r="M31" s="68">
        <v>-0.61557200574415305</v>
      </c>
      <c r="N31" s="67">
        <v>55366393.812899999</v>
      </c>
      <c r="O31" s="67">
        <v>55366393.812899999</v>
      </c>
      <c r="P31" s="67">
        <v>25821</v>
      </c>
      <c r="Q31" s="67">
        <v>23840</v>
      </c>
      <c r="R31" s="68">
        <v>8.3095637583892703</v>
      </c>
      <c r="S31" s="67">
        <v>26.917108299446198</v>
      </c>
      <c r="T31" s="67">
        <v>29.170312420302</v>
      </c>
      <c r="U31" s="69">
        <v>-8.3708996367272395</v>
      </c>
    </row>
    <row r="32" spans="1:21" ht="12" thickBot="1" x14ac:dyDescent="0.2">
      <c r="A32" s="52"/>
      <c r="B32" s="41" t="s">
        <v>30</v>
      </c>
      <c r="C32" s="42"/>
      <c r="D32" s="67">
        <v>124533.4721</v>
      </c>
      <c r="E32" s="67">
        <v>166825</v>
      </c>
      <c r="F32" s="68">
        <v>74.649166551775807</v>
      </c>
      <c r="G32" s="67">
        <v>380669.13569999998</v>
      </c>
      <c r="H32" s="68">
        <v>-67.285639832344302</v>
      </c>
      <c r="I32" s="67">
        <v>35648.867100000003</v>
      </c>
      <c r="J32" s="68">
        <v>28.625932047710101</v>
      </c>
      <c r="K32" s="67">
        <v>86867.263099999996</v>
      </c>
      <c r="L32" s="68">
        <v>22.819623382458499</v>
      </c>
      <c r="M32" s="68">
        <v>-0.589616780501514</v>
      </c>
      <c r="N32" s="67">
        <v>3515068.3742999998</v>
      </c>
      <c r="O32" s="67">
        <v>3515068.3742999998</v>
      </c>
      <c r="P32" s="67">
        <v>25036</v>
      </c>
      <c r="Q32" s="67">
        <v>23551</v>
      </c>
      <c r="R32" s="68">
        <v>6.3054647361046303</v>
      </c>
      <c r="S32" s="67">
        <v>4.9741760704585403</v>
      </c>
      <c r="T32" s="67">
        <v>5.8089662392255104</v>
      </c>
      <c r="U32" s="69">
        <v>-16.782481298254801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92.308300000000003</v>
      </c>
      <c r="H33" s="70"/>
      <c r="I33" s="70"/>
      <c r="J33" s="70"/>
      <c r="K33" s="67">
        <v>17.974</v>
      </c>
      <c r="L33" s="68">
        <v>19.4717051446078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259684.18640000001</v>
      </c>
      <c r="E34" s="67">
        <v>189801</v>
      </c>
      <c r="F34" s="68">
        <v>136.81918767551301</v>
      </c>
      <c r="G34" s="67">
        <v>839278.25730000006</v>
      </c>
      <c r="H34" s="68">
        <v>-69.058630538646696</v>
      </c>
      <c r="I34" s="67">
        <v>25645.965400000001</v>
      </c>
      <c r="J34" s="68">
        <v>9.8758286962058897</v>
      </c>
      <c r="K34" s="67">
        <v>88264.017300000007</v>
      </c>
      <c r="L34" s="68">
        <v>10.5166572030532</v>
      </c>
      <c r="M34" s="68">
        <v>-0.70944031118783002</v>
      </c>
      <c r="N34" s="67">
        <v>7692143.8558999998</v>
      </c>
      <c r="O34" s="67">
        <v>7692143.8558999998</v>
      </c>
      <c r="P34" s="67">
        <v>12839</v>
      </c>
      <c r="Q34" s="67">
        <v>11806</v>
      </c>
      <c r="R34" s="68">
        <v>8.7497882432661296</v>
      </c>
      <c r="S34" s="67">
        <v>20.2262003582834</v>
      </c>
      <c r="T34" s="67">
        <v>19.7430426223954</v>
      </c>
      <c r="U34" s="69">
        <v>2.3887716295171102</v>
      </c>
    </row>
    <row r="35" spans="1:21" ht="12" thickBot="1" x14ac:dyDescent="0.2">
      <c r="A35" s="52"/>
      <c r="B35" s="41" t="s">
        <v>36</v>
      </c>
      <c r="C35" s="42"/>
      <c r="D35" s="70"/>
      <c r="E35" s="67">
        <v>236699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153365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127364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198570.9387</v>
      </c>
      <c r="E38" s="67">
        <v>179405</v>
      </c>
      <c r="F38" s="68">
        <v>110.683057161172</v>
      </c>
      <c r="G38" s="67">
        <v>660002.23800000001</v>
      </c>
      <c r="H38" s="68">
        <v>-69.913596156623896</v>
      </c>
      <c r="I38" s="67">
        <v>10063.0638</v>
      </c>
      <c r="J38" s="68">
        <v>5.0677424732343299</v>
      </c>
      <c r="K38" s="67">
        <v>37340.793100000003</v>
      </c>
      <c r="L38" s="68">
        <v>5.6576767395749403</v>
      </c>
      <c r="M38" s="68">
        <v>-0.73050749690691497</v>
      </c>
      <c r="N38" s="67">
        <v>6524855.5723000001</v>
      </c>
      <c r="O38" s="67">
        <v>6524855.5723000001</v>
      </c>
      <c r="P38" s="67">
        <v>299</v>
      </c>
      <c r="Q38" s="67">
        <v>312</v>
      </c>
      <c r="R38" s="68">
        <v>-4.1666666666666599</v>
      </c>
      <c r="S38" s="67">
        <v>664.11685183946497</v>
      </c>
      <c r="T38" s="67">
        <v>826.91485673076897</v>
      </c>
      <c r="U38" s="69">
        <v>-24.5134579013299</v>
      </c>
    </row>
    <row r="39" spans="1:21" ht="12" thickBot="1" x14ac:dyDescent="0.2">
      <c r="A39" s="52"/>
      <c r="B39" s="41" t="s">
        <v>34</v>
      </c>
      <c r="C39" s="42"/>
      <c r="D39" s="67">
        <v>622465.1274</v>
      </c>
      <c r="E39" s="67">
        <v>341684</v>
      </c>
      <c r="F39" s="68">
        <v>182.17567325364999</v>
      </c>
      <c r="G39" s="67">
        <v>1772894.4140999999</v>
      </c>
      <c r="H39" s="68">
        <v>-64.889892909048896</v>
      </c>
      <c r="I39" s="67">
        <v>39649.003400000001</v>
      </c>
      <c r="J39" s="68">
        <v>6.3696746459695701</v>
      </c>
      <c r="K39" s="67">
        <v>96514.612800000003</v>
      </c>
      <c r="L39" s="68">
        <v>5.4439007778697901</v>
      </c>
      <c r="M39" s="68">
        <v>-0.58919170631537798</v>
      </c>
      <c r="N39" s="67">
        <v>16404805.508400001</v>
      </c>
      <c r="O39" s="67">
        <v>16404805.508400001</v>
      </c>
      <c r="P39" s="67">
        <v>2930</v>
      </c>
      <c r="Q39" s="67">
        <v>2503</v>
      </c>
      <c r="R39" s="68">
        <v>17.059528565721099</v>
      </c>
      <c r="S39" s="67">
        <v>212.445435972696</v>
      </c>
      <c r="T39" s="67">
        <v>215.01552648821399</v>
      </c>
      <c r="U39" s="69">
        <v>-1.2097649938914901</v>
      </c>
    </row>
    <row r="40" spans="1:21" ht="12" thickBot="1" x14ac:dyDescent="0.2">
      <c r="A40" s="52"/>
      <c r="B40" s="41" t="s">
        <v>39</v>
      </c>
      <c r="C40" s="42"/>
      <c r="D40" s="70"/>
      <c r="E40" s="67">
        <v>101857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21420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16990.074199999999</v>
      </c>
      <c r="E42" s="72">
        <v>27713</v>
      </c>
      <c r="F42" s="73">
        <v>61.307235593403803</v>
      </c>
      <c r="G42" s="72">
        <v>96427.600999999995</v>
      </c>
      <c r="H42" s="73">
        <v>-82.380486475029102</v>
      </c>
      <c r="I42" s="72">
        <v>2343.4254999999998</v>
      </c>
      <c r="J42" s="73">
        <v>13.792909156335501</v>
      </c>
      <c r="K42" s="72">
        <v>11729.983</v>
      </c>
      <c r="L42" s="73">
        <v>12.164549235234</v>
      </c>
      <c r="M42" s="73">
        <v>-0.80021919042849399</v>
      </c>
      <c r="N42" s="72">
        <v>502954.86780000001</v>
      </c>
      <c r="O42" s="72">
        <v>502954.86780000001</v>
      </c>
      <c r="P42" s="72">
        <v>30</v>
      </c>
      <c r="Q42" s="72">
        <v>21</v>
      </c>
      <c r="R42" s="73">
        <v>42.857142857142897</v>
      </c>
      <c r="S42" s="72">
        <v>566.33580666666705</v>
      </c>
      <c r="T42" s="72">
        <v>1015.24451428571</v>
      </c>
      <c r="U42" s="74">
        <v>-79.265464470846396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78361</v>
      </c>
      <c r="D2" s="32">
        <v>827139.47741794901</v>
      </c>
      <c r="E2" s="32">
        <v>619221.41129059799</v>
      </c>
      <c r="F2" s="32">
        <v>207918.06612735</v>
      </c>
      <c r="G2" s="32">
        <v>619221.41129059799</v>
      </c>
      <c r="H2" s="32">
        <v>0.25137001896753902</v>
      </c>
    </row>
    <row r="3" spans="1:8" ht="14.25" x14ac:dyDescent="0.2">
      <c r="A3" s="32">
        <v>2</v>
      </c>
      <c r="B3" s="33">
        <v>13</v>
      </c>
      <c r="C3" s="32">
        <v>16759</v>
      </c>
      <c r="D3" s="32">
        <v>110690.064105446</v>
      </c>
      <c r="E3" s="32">
        <v>85878.530765781703</v>
      </c>
      <c r="F3" s="32">
        <v>24811.533339664202</v>
      </c>
      <c r="G3" s="32">
        <v>85878.530765781703</v>
      </c>
      <c r="H3" s="32">
        <v>0.224153211403222</v>
      </c>
    </row>
    <row r="4" spans="1:8" ht="14.25" x14ac:dyDescent="0.2">
      <c r="A4" s="32">
        <v>3</v>
      </c>
      <c r="B4" s="33">
        <v>14</v>
      </c>
      <c r="C4" s="32">
        <v>106220</v>
      </c>
      <c r="D4" s="32">
        <v>152039.601198291</v>
      </c>
      <c r="E4" s="32">
        <v>118555.34266752101</v>
      </c>
      <c r="F4" s="32">
        <v>33484.258530769199</v>
      </c>
      <c r="G4" s="32">
        <v>118555.34266752101</v>
      </c>
      <c r="H4" s="32">
        <v>0.220233796108811</v>
      </c>
    </row>
    <row r="5" spans="1:8" ht="14.25" x14ac:dyDescent="0.2">
      <c r="A5" s="32">
        <v>4</v>
      </c>
      <c r="B5" s="33">
        <v>15</v>
      </c>
      <c r="C5" s="32">
        <v>4837</v>
      </c>
      <c r="D5" s="32">
        <v>82991.631574358995</v>
      </c>
      <c r="E5" s="32">
        <v>72900.865796581202</v>
      </c>
      <c r="F5" s="32">
        <v>10090.7657777778</v>
      </c>
      <c r="G5" s="32">
        <v>72900.865796581202</v>
      </c>
      <c r="H5" s="32">
        <v>0.12158775031114601</v>
      </c>
    </row>
    <row r="6" spans="1:8" ht="14.25" x14ac:dyDescent="0.2">
      <c r="A6" s="32">
        <v>5</v>
      </c>
      <c r="B6" s="33">
        <v>16</v>
      </c>
      <c r="C6" s="32">
        <v>3476</v>
      </c>
      <c r="D6" s="32">
        <v>229713.92611794901</v>
      </c>
      <c r="E6" s="32">
        <v>194104.32845897399</v>
      </c>
      <c r="F6" s="32">
        <v>35609.597658974402</v>
      </c>
      <c r="G6" s="32">
        <v>194104.32845897399</v>
      </c>
      <c r="H6" s="32">
        <v>0.15501714789677301</v>
      </c>
    </row>
    <row r="7" spans="1:8" ht="14.25" x14ac:dyDescent="0.2">
      <c r="A7" s="32">
        <v>6</v>
      </c>
      <c r="B7" s="33">
        <v>17</v>
      </c>
      <c r="C7" s="32">
        <v>21427</v>
      </c>
      <c r="D7" s="32">
        <v>362856.43185470102</v>
      </c>
      <c r="E7" s="32">
        <v>306363.74526495702</v>
      </c>
      <c r="F7" s="32">
        <v>56492.6865897436</v>
      </c>
      <c r="G7" s="32">
        <v>306363.74526495702</v>
      </c>
      <c r="H7" s="32">
        <v>0.155688811414992</v>
      </c>
    </row>
    <row r="8" spans="1:8" ht="14.25" x14ac:dyDescent="0.2">
      <c r="A8" s="32">
        <v>7</v>
      </c>
      <c r="B8" s="33">
        <v>18</v>
      </c>
      <c r="C8" s="32">
        <v>101753</v>
      </c>
      <c r="D8" s="32">
        <v>227124.109693162</v>
      </c>
      <c r="E8" s="32">
        <v>193281.60496324801</v>
      </c>
      <c r="F8" s="32">
        <v>33842.504729914501</v>
      </c>
      <c r="G8" s="32">
        <v>193281.60496324801</v>
      </c>
      <c r="H8" s="32">
        <v>0.14900445741156501</v>
      </c>
    </row>
    <row r="9" spans="1:8" ht="14.25" x14ac:dyDescent="0.2">
      <c r="A9" s="32">
        <v>8</v>
      </c>
      <c r="B9" s="33">
        <v>19</v>
      </c>
      <c r="C9" s="32">
        <v>24946</v>
      </c>
      <c r="D9" s="32">
        <v>178773.12778803401</v>
      </c>
      <c r="E9" s="32">
        <v>170924.24678974401</v>
      </c>
      <c r="F9" s="32">
        <v>7848.8809982905996</v>
      </c>
      <c r="G9" s="32">
        <v>170924.24678974401</v>
      </c>
      <c r="H9" s="32">
        <v>4.3904143175235902E-2</v>
      </c>
    </row>
    <row r="10" spans="1:8" ht="14.25" x14ac:dyDescent="0.2">
      <c r="A10" s="32">
        <v>9</v>
      </c>
      <c r="B10" s="33">
        <v>21</v>
      </c>
      <c r="C10" s="32">
        <v>135057</v>
      </c>
      <c r="D10" s="32">
        <v>618287.19927008497</v>
      </c>
      <c r="E10" s="32">
        <v>573551.25758461503</v>
      </c>
      <c r="F10" s="32">
        <v>44735.941685470098</v>
      </c>
      <c r="G10" s="32">
        <v>573551.25758461503</v>
      </c>
      <c r="H10" s="36">
        <v>7.2354630240255305E-2</v>
      </c>
    </row>
    <row r="11" spans="1:8" ht="14.25" x14ac:dyDescent="0.2">
      <c r="A11" s="32">
        <v>10</v>
      </c>
      <c r="B11" s="33">
        <v>22</v>
      </c>
      <c r="C11" s="32">
        <v>30254</v>
      </c>
      <c r="D11" s="32">
        <v>691524.97981196595</v>
      </c>
      <c r="E11" s="32">
        <v>627729.538379487</v>
      </c>
      <c r="F11" s="32">
        <v>63795.441432478598</v>
      </c>
      <c r="G11" s="32">
        <v>627729.538379487</v>
      </c>
      <c r="H11" s="32">
        <v>9.2253271096331801E-2</v>
      </c>
    </row>
    <row r="12" spans="1:8" ht="14.25" x14ac:dyDescent="0.2">
      <c r="A12" s="32">
        <v>11</v>
      </c>
      <c r="B12" s="33">
        <v>23</v>
      </c>
      <c r="C12" s="32">
        <v>194670.49900000001</v>
      </c>
      <c r="D12" s="32">
        <v>2446306.9565393198</v>
      </c>
      <c r="E12" s="32">
        <v>2083539.61314274</v>
      </c>
      <c r="F12" s="32">
        <v>362767.34339658101</v>
      </c>
      <c r="G12" s="32">
        <v>2083539.61314274</v>
      </c>
      <c r="H12" s="32">
        <v>0.14829183329870099</v>
      </c>
    </row>
    <row r="13" spans="1:8" ht="14.25" x14ac:dyDescent="0.2">
      <c r="A13" s="32">
        <v>12</v>
      </c>
      <c r="B13" s="33">
        <v>24</v>
      </c>
      <c r="C13" s="32">
        <v>25433.101999999999</v>
      </c>
      <c r="D13" s="32">
        <v>626836.53496239299</v>
      </c>
      <c r="E13" s="32">
        <v>552806.63179401704</v>
      </c>
      <c r="F13" s="32">
        <v>74029.903168376099</v>
      </c>
      <c r="G13" s="32">
        <v>552806.63179401704</v>
      </c>
      <c r="H13" s="32">
        <v>0.118100811039703</v>
      </c>
    </row>
    <row r="14" spans="1:8" ht="14.25" x14ac:dyDescent="0.2">
      <c r="A14" s="32">
        <v>13</v>
      </c>
      <c r="B14" s="33">
        <v>25</v>
      </c>
      <c r="C14" s="32">
        <v>84342</v>
      </c>
      <c r="D14" s="32">
        <v>934072.1568</v>
      </c>
      <c r="E14" s="32">
        <v>828829.86179999996</v>
      </c>
      <c r="F14" s="32">
        <v>105242.295</v>
      </c>
      <c r="G14" s="32">
        <v>828829.86179999996</v>
      </c>
      <c r="H14" s="32">
        <v>0.112670412273657</v>
      </c>
    </row>
    <row r="15" spans="1:8" ht="14.25" x14ac:dyDescent="0.2">
      <c r="A15" s="32">
        <v>14</v>
      </c>
      <c r="B15" s="33">
        <v>26</v>
      </c>
      <c r="C15" s="32">
        <v>67373</v>
      </c>
      <c r="D15" s="32">
        <v>385326.60980959801</v>
      </c>
      <c r="E15" s="32">
        <v>324775.39719886502</v>
      </c>
      <c r="F15" s="32">
        <v>60551.212610732902</v>
      </c>
      <c r="G15" s="32">
        <v>324775.39719886502</v>
      </c>
      <c r="H15" s="32">
        <v>0.157142567030741</v>
      </c>
    </row>
    <row r="16" spans="1:8" ht="14.25" x14ac:dyDescent="0.2">
      <c r="A16" s="32">
        <v>15</v>
      </c>
      <c r="B16" s="33">
        <v>27</v>
      </c>
      <c r="C16" s="32">
        <v>139065.81200000001</v>
      </c>
      <c r="D16" s="32">
        <v>1137858.953</v>
      </c>
      <c r="E16" s="32">
        <v>976119.37080000003</v>
      </c>
      <c r="F16" s="32">
        <v>161739.5822</v>
      </c>
      <c r="G16" s="32">
        <v>976119.37080000003</v>
      </c>
      <c r="H16" s="32">
        <v>0.14214378836108699</v>
      </c>
    </row>
    <row r="17" spans="1:8" ht="14.25" x14ac:dyDescent="0.2">
      <c r="A17" s="32">
        <v>16</v>
      </c>
      <c r="B17" s="33">
        <v>29</v>
      </c>
      <c r="C17" s="32">
        <v>150215</v>
      </c>
      <c r="D17" s="32">
        <v>1962703.6108820499</v>
      </c>
      <c r="E17" s="32">
        <v>1670351.8289008499</v>
      </c>
      <c r="F17" s="32">
        <v>292351.78198119701</v>
      </c>
      <c r="G17" s="32">
        <v>1670351.8289008499</v>
      </c>
      <c r="H17" s="32">
        <v>0.148953606831045</v>
      </c>
    </row>
    <row r="18" spans="1:8" ht="14.25" x14ac:dyDescent="0.2">
      <c r="A18" s="32">
        <v>17</v>
      </c>
      <c r="B18" s="33">
        <v>31</v>
      </c>
      <c r="C18" s="32">
        <v>28499.366999999998</v>
      </c>
      <c r="D18" s="32">
        <v>326882.16751143598</v>
      </c>
      <c r="E18" s="32">
        <v>273806.60495820502</v>
      </c>
      <c r="F18" s="32">
        <v>53075.562553231801</v>
      </c>
      <c r="G18" s="32">
        <v>273806.60495820502</v>
      </c>
      <c r="H18" s="32">
        <v>0.16236909757818099</v>
      </c>
    </row>
    <row r="19" spans="1:8" ht="14.25" x14ac:dyDescent="0.2">
      <c r="A19" s="32">
        <v>18</v>
      </c>
      <c r="B19" s="33">
        <v>32</v>
      </c>
      <c r="C19" s="32">
        <v>19355.428</v>
      </c>
      <c r="D19" s="32">
        <v>354448.02750622499</v>
      </c>
      <c r="E19" s="32">
        <v>328756.92761908798</v>
      </c>
      <c r="F19" s="32">
        <v>25691.099887136999</v>
      </c>
      <c r="G19" s="32">
        <v>328756.92761908798</v>
      </c>
      <c r="H19" s="32">
        <v>7.2481994237323905E-2</v>
      </c>
    </row>
    <row r="20" spans="1:8" ht="14.25" x14ac:dyDescent="0.2">
      <c r="A20" s="32">
        <v>19</v>
      </c>
      <c r="B20" s="33">
        <v>33</v>
      </c>
      <c r="C20" s="32">
        <v>37692.79</v>
      </c>
      <c r="D20" s="32">
        <v>707026.37541623204</v>
      </c>
      <c r="E20" s="32">
        <v>545626.93284478504</v>
      </c>
      <c r="F20" s="32">
        <v>161399.442571447</v>
      </c>
      <c r="G20" s="32">
        <v>545626.93284478504</v>
      </c>
      <c r="H20" s="32">
        <v>0.22827923848870499</v>
      </c>
    </row>
    <row r="21" spans="1:8" ht="14.25" x14ac:dyDescent="0.2">
      <c r="A21" s="32">
        <v>20</v>
      </c>
      <c r="B21" s="33">
        <v>34</v>
      </c>
      <c r="C21" s="32">
        <v>40210.351999999999</v>
      </c>
      <c r="D21" s="32">
        <v>271934.46178816998</v>
      </c>
      <c r="E21" s="32">
        <v>195389.42783816799</v>
      </c>
      <c r="F21" s="32">
        <v>76545.0339500025</v>
      </c>
      <c r="G21" s="32">
        <v>195389.42783816799</v>
      </c>
      <c r="H21" s="32">
        <v>0.28148338922055799</v>
      </c>
    </row>
    <row r="22" spans="1:8" ht="14.25" x14ac:dyDescent="0.2">
      <c r="A22" s="32">
        <v>21</v>
      </c>
      <c r="B22" s="33">
        <v>35</v>
      </c>
      <c r="C22" s="32">
        <v>42105.953000000001</v>
      </c>
      <c r="D22" s="32">
        <v>942182.78627522103</v>
      </c>
      <c r="E22" s="32">
        <v>888572.49213008804</v>
      </c>
      <c r="F22" s="32">
        <v>53610.294145132699</v>
      </c>
      <c r="G22" s="32">
        <v>888572.49213008804</v>
      </c>
      <c r="H22" s="32">
        <v>5.6900099350225899E-2</v>
      </c>
    </row>
    <row r="23" spans="1:8" ht="14.25" x14ac:dyDescent="0.2">
      <c r="A23" s="32">
        <v>22</v>
      </c>
      <c r="B23" s="33">
        <v>36</v>
      </c>
      <c r="C23" s="32">
        <v>187920.128</v>
      </c>
      <c r="D23" s="32">
        <v>763018.92530708003</v>
      </c>
      <c r="E23" s="32">
        <v>632050.48767692002</v>
      </c>
      <c r="F23" s="32">
        <v>130968.43763016</v>
      </c>
      <c r="G23" s="32">
        <v>632050.48767692002</v>
      </c>
      <c r="H23" s="32">
        <v>0.17164507102815399</v>
      </c>
    </row>
    <row r="24" spans="1:8" ht="14.25" x14ac:dyDescent="0.2">
      <c r="A24" s="32">
        <v>23</v>
      </c>
      <c r="B24" s="33">
        <v>37</v>
      </c>
      <c r="C24" s="32">
        <v>83488.116999999998</v>
      </c>
      <c r="D24" s="32">
        <v>826085.99543111003</v>
      </c>
      <c r="E24" s="32">
        <v>694521.83028419397</v>
      </c>
      <c r="F24" s="32">
        <v>131564.165146916</v>
      </c>
      <c r="G24" s="32">
        <v>694521.83028419397</v>
      </c>
      <c r="H24" s="32">
        <v>0.15926206941476601</v>
      </c>
    </row>
    <row r="25" spans="1:8" ht="14.25" x14ac:dyDescent="0.2">
      <c r="A25" s="32">
        <v>24</v>
      </c>
      <c r="B25" s="33">
        <v>38</v>
      </c>
      <c r="C25" s="32">
        <v>124662.113</v>
      </c>
      <c r="D25" s="32">
        <v>695026.57865044195</v>
      </c>
      <c r="E25" s="32">
        <v>660780.39570265496</v>
      </c>
      <c r="F25" s="32">
        <v>34246.182947787602</v>
      </c>
      <c r="G25" s="32">
        <v>660780.39570265496</v>
      </c>
      <c r="H25" s="32">
        <v>4.9273199039790098E-2</v>
      </c>
    </row>
    <row r="26" spans="1:8" ht="14.25" x14ac:dyDescent="0.2">
      <c r="A26" s="32">
        <v>25</v>
      </c>
      <c r="B26" s="33">
        <v>39</v>
      </c>
      <c r="C26" s="32">
        <v>89770.942999999999</v>
      </c>
      <c r="D26" s="32">
        <v>124533.38803483899</v>
      </c>
      <c r="E26" s="32">
        <v>88884.608310573502</v>
      </c>
      <c r="F26" s="32">
        <v>35648.779724264998</v>
      </c>
      <c r="G26" s="32">
        <v>88884.608310573502</v>
      </c>
      <c r="H26" s="32">
        <v>0.28625881208894899</v>
      </c>
    </row>
    <row r="27" spans="1:8" ht="14.25" x14ac:dyDescent="0.2">
      <c r="A27" s="32">
        <v>26</v>
      </c>
      <c r="B27" s="33">
        <v>42</v>
      </c>
      <c r="C27" s="32">
        <v>12898.684999999999</v>
      </c>
      <c r="D27" s="32">
        <v>259684.18580000001</v>
      </c>
      <c r="E27" s="32">
        <v>234038.22200000001</v>
      </c>
      <c r="F27" s="32">
        <v>25645.963800000001</v>
      </c>
      <c r="G27" s="32">
        <v>234038.22200000001</v>
      </c>
      <c r="H27" s="32">
        <v>9.8758281028909697E-2</v>
      </c>
    </row>
    <row r="28" spans="1:8" ht="14.25" x14ac:dyDescent="0.2">
      <c r="A28" s="32">
        <v>27</v>
      </c>
      <c r="B28" s="33">
        <v>75</v>
      </c>
      <c r="C28" s="32">
        <v>328</v>
      </c>
      <c r="D28" s="32">
        <v>198570.94017094001</v>
      </c>
      <c r="E28" s="32">
        <v>188507.876068376</v>
      </c>
      <c r="F28" s="32">
        <v>10063.0641025641</v>
      </c>
      <c r="G28" s="32">
        <v>188507.876068376</v>
      </c>
      <c r="H28" s="32">
        <v>5.0677425880651501E-2</v>
      </c>
    </row>
    <row r="29" spans="1:8" ht="14.25" x14ac:dyDescent="0.2">
      <c r="A29" s="32">
        <v>28</v>
      </c>
      <c r="B29" s="33">
        <v>76</v>
      </c>
      <c r="C29" s="32">
        <v>3270</v>
      </c>
      <c r="D29" s="32">
        <v>622465.11663846194</v>
      </c>
      <c r="E29" s="32">
        <v>582816.12209743599</v>
      </c>
      <c r="F29" s="32">
        <v>39648.994541025597</v>
      </c>
      <c r="G29" s="32">
        <v>582816.12209743599</v>
      </c>
      <c r="H29" s="32">
        <v>6.3696733328840405E-2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16990.0741244989</v>
      </c>
      <c r="E30" s="32">
        <v>14646.6488162771</v>
      </c>
      <c r="F30" s="32">
        <v>2343.4253082217701</v>
      </c>
      <c r="G30" s="32">
        <v>14646.6488162771</v>
      </c>
      <c r="H30" s="32">
        <v>0.13792908088862599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2015-01-29T05:02:09Z</dcterms:modified>
</cp:coreProperties>
</file>