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8505" yWindow="105" windowWidth="10095" windowHeight="528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J31" i="2"/>
  <c r="I31"/>
  <c r="H31"/>
  <c r="F31"/>
  <c r="E31"/>
  <c r="G31" s="1"/>
  <c r="H34"/>
  <c r="H30"/>
  <c r="J41"/>
  <c r="I41"/>
  <c r="H41"/>
  <c r="F41"/>
  <c r="E41"/>
  <c r="L31" l="1"/>
  <c r="K31"/>
  <c r="G41"/>
  <c r="L41" s="1"/>
  <c r="K41"/>
  <c r="E4"/>
  <c r="J36" l="1"/>
  <c r="I36"/>
  <c r="H36"/>
  <c r="F36"/>
  <c r="E36"/>
  <c r="J32"/>
  <c r="I32"/>
  <c r="H32"/>
  <c r="F32"/>
  <c r="E32"/>
  <c r="K32" l="1"/>
  <c r="K36"/>
  <c r="G36"/>
  <c r="L36" s="1"/>
  <c r="G32"/>
  <c r="L32" s="1"/>
  <c r="J39"/>
  <c r="J40"/>
  <c r="J33"/>
  <c r="J34"/>
  <c r="J35"/>
  <c r="I39"/>
  <c r="I40"/>
  <c r="I33"/>
  <c r="I34"/>
  <c r="I35"/>
  <c r="H33" l="1"/>
  <c r="H42" l="1"/>
  <c r="J8" l="1"/>
  <c r="F39" l="1"/>
  <c r="F40"/>
  <c r="F34"/>
  <c r="F35"/>
  <c r="E39"/>
  <c r="K39" s="1"/>
  <c r="E40"/>
  <c r="K40" s="1"/>
  <c r="E35"/>
  <c r="K35" s="1"/>
  <c r="E34"/>
  <c r="K34" s="1"/>
  <c r="F42"/>
  <c r="E13"/>
  <c r="F38"/>
  <c r="F37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3"/>
  <c r="F4"/>
  <c r="E42"/>
  <c r="E38"/>
  <c r="E37"/>
  <c r="E6"/>
  <c r="E7"/>
  <c r="E8"/>
  <c r="E9"/>
  <c r="E10"/>
  <c r="E11"/>
  <c r="E12"/>
  <c r="E14"/>
  <c r="E15"/>
  <c r="E16"/>
  <c r="E17"/>
  <c r="E18"/>
  <c r="E19"/>
  <c r="E20"/>
  <c r="E21"/>
  <c r="E22"/>
  <c r="E23"/>
  <c r="E24"/>
  <c r="E25"/>
  <c r="E26"/>
  <c r="E27"/>
  <c r="E28"/>
  <c r="E29"/>
  <c r="E30"/>
  <c r="E33"/>
  <c r="K33" s="1"/>
  <c r="E5"/>
  <c r="I30"/>
  <c r="I37"/>
  <c r="I38"/>
  <c r="I42"/>
  <c r="J4"/>
  <c r="J5"/>
  <c r="J6"/>
  <c r="J7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7"/>
  <c r="J38"/>
  <c r="J42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A4"/>
  <c r="H35"/>
  <c r="H37"/>
  <c r="H38"/>
  <c r="H39"/>
  <c r="H40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K15" l="1"/>
  <c r="K6"/>
  <c r="E3"/>
  <c r="K19"/>
  <c r="G37"/>
  <c r="L37" s="1"/>
  <c r="G38"/>
  <c r="L38" s="1"/>
  <c r="G30"/>
  <c r="L30" s="1"/>
  <c r="G42"/>
  <c r="L42" s="1"/>
  <c r="G39"/>
  <c r="L39" s="1"/>
  <c r="G34"/>
  <c r="L34" s="1"/>
  <c r="G40"/>
  <c r="L40" s="1"/>
  <c r="G35"/>
  <c r="L35" s="1"/>
  <c r="G29"/>
  <c r="L29" s="1"/>
  <c r="G33"/>
  <c r="L33" s="1"/>
  <c r="I3"/>
  <c r="K5"/>
  <c r="K7"/>
  <c r="K42"/>
  <c r="G19"/>
  <c r="L19" s="1"/>
  <c r="G11"/>
  <c r="L11" s="1"/>
  <c r="G7"/>
  <c r="L7" s="1"/>
  <c r="G5"/>
  <c r="L5" s="1"/>
  <c r="K38"/>
  <c r="K28"/>
  <c r="K26"/>
  <c r="K24"/>
  <c r="K22"/>
  <c r="K20"/>
  <c r="K18"/>
  <c r="K16"/>
  <c r="K14"/>
  <c r="K12"/>
  <c r="K10"/>
  <c r="K8"/>
  <c r="K4"/>
  <c r="K23"/>
  <c r="K21"/>
  <c r="G27"/>
  <c r="L27" s="1"/>
  <c r="G23"/>
  <c r="L23" s="1"/>
  <c r="G21"/>
  <c r="L21" s="1"/>
  <c r="G18"/>
  <c r="L18" s="1"/>
  <c r="K29"/>
  <c r="K13"/>
  <c r="G26"/>
  <c r="L26" s="1"/>
  <c r="G15"/>
  <c r="L15" s="1"/>
  <c r="G13"/>
  <c r="L13" s="1"/>
  <c r="G10"/>
  <c r="L10" s="1"/>
  <c r="G4"/>
  <c r="K37"/>
  <c r="K30"/>
  <c r="K27"/>
  <c r="K25"/>
  <c r="K17"/>
  <c r="K11"/>
  <c r="K9"/>
  <c r="G25"/>
  <c r="L25" s="1"/>
  <c r="G22"/>
  <c r="L22" s="1"/>
  <c r="G17"/>
  <c r="L17" s="1"/>
  <c r="G14"/>
  <c r="L14" s="1"/>
  <c r="G9"/>
  <c r="L9" s="1"/>
  <c r="G6"/>
  <c r="L6" s="1"/>
  <c r="G28"/>
  <c r="L28" s="1"/>
  <c r="G24"/>
  <c r="L24" s="1"/>
  <c r="G20"/>
  <c r="L20" s="1"/>
  <c r="G16"/>
  <c r="L16" s="1"/>
  <c r="G12"/>
  <c r="L12" s="1"/>
  <c r="G8"/>
  <c r="L8" s="1"/>
  <c r="J3"/>
  <c r="K3" l="1"/>
  <c r="L4"/>
  <c r="G3"/>
  <c r="L3" s="1"/>
</calcChain>
</file>

<file path=xl/sharedStrings.xml><?xml version="1.0" encoding="utf-8"?>
<sst xmlns="http://schemas.openxmlformats.org/spreadsheetml/2006/main" count="120" uniqueCount="79">
  <si>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</si>
  <si>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</si>
  <si>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</si>
  <si>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</si>
  <si>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</si>
  <si>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</si>
  <si>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</si>
  <si>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</si>
  <si>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</si>
  <si>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</si>
  <si>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</si>
  <si>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</si>
  <si>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</si>
  <si>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</si>
  <si>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</si>
  <si>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</si>
  <si>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</si>
  <si>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</si>
  <si>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</si>
  <si>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</si>
  <si>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</si>
  <si>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</si>
  <si>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</si>
  <si>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</si>
  <si>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</si>
  <si>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</si>
  <si>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</si>
  <si>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</si>
  <si>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</si>
  <si>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</si>
  <si>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</si>
  <si>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</si>
  <si>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</si>
  <si>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</si>
  <si>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</si>
  <si>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</si>
  <si>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</si>
  <si>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</si>
  <si>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</si>
  <si>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</si>
  <si>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44" type="noConversion"/>
  </si>
  <si>
    <t>COST</t>
    <phoneticPr fontId="44" type="noConversion"/>
  </si>
  <si>
    <t>成本</t>
    <phoneticPr fontId="44" type="noConversion"/>
  </si>
  <si>
    <t>销售金额差异</t>
    <phoneticPr fontId="44" type="noConversion"/>
  </si>
  <si>
    <t>销售成本差异</t>
    <phoneticPr fontId="44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</si>
  <si>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</si>
  <si>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</si>
  <si>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</si>
  <si>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</si>
  <si>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</si>
  <si>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</si>
  <si>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</si>
  <si>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</si>
  <si>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</si>
  <si>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</si>
  <si>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</si>
  <si>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</si>
  <si>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</si>
  <si>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DEPT</t>
  </si>
  <si>
    <t>QTY</t>
  </si>
  <si>
    <t>AMT</t>
  </si>
  <si>
    <t>COST</t>
  </si>
  <si>
    <t>PROFIT</t>
  </si>
  <si>
    <t>PROFIT_RATE</t>
  </si>
  <si>
    <t>70-手机通信自营</t>
  </si>
  <si>
    <r>
      <t>74-</t>
    </r>
    <r>
      <rPr>
        <sz val="8"/>
        <color rgb="FF000000"/>
        <rFont val="宋体"/>
        <family val="3"/>
        <charset val="134"/>
      </rPr>
      <t>赠品</t>
    </r>
    <phoneticPr fontId="44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</si>
  <si>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</si>
  <si>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44" type="noConversion"/>
  </si>
  <si>
    <t xml:space="preserve">   </t>
  </si>
  <si>
    <r>
      <t>40-</t>
    </r>
    <r>
      <rPr>
        <sz val="8"/>
        <color rgb="FF000000"/>
        <rFont val="宋体"/>
        <family val="3"/>
        <charset val="134"/>
      </rPr>
      <t>原材料</t>
    </r>
    <phoneticPr fontId="44" type="noConversion"/>
  </si>
  <si>
    <t>40-原材料</t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</si>
  <si>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44" type="noConversion"/>
  </si>
  <si>
    <t>910-市场部</t>
  </si>
  <si>
    <t>销售预算金额</t>
  </si>
  <si>
    <t>销售预算完成率</t>
  </si>
  <si>
    <t>客流量</t>
  </si>
  <si>
    <t>昨天客流量</t>
  </si>
  <si>
    <r>
      <t>43-</t>
    </r>
    <r>
      <rPr>
        <sz val="8"/>
        <color rgb="FF000000"/>
        <rFont val="宋体"/>
        <family val="3"/>
        <charset val="134"/>
      </rPr>
      <t>加工专柜</t>
    </r>
    <phoneticPr fontId="44" type="noConversion"/>
  </si>
  <si>
    <t>43-加工专柜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</si>
</sst>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  <numFmt numFmtId="180" formatCode="_(* #,##0.00_);_(* \(#,##0.00\);_(* &quot;-&quot;??_);_(@_)"/>
    <numFmt numFmtId="181" formatCode="_(* #,##0_);_(* \(#,##0\);_(* &quot;-&quot;_);_(@_)"/>
  </numFmts>
  <fonts count="99">
    <font>
      <sz val="10"/>
      <name val="Arial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10"/>
      <name val="Arial"/>
      <family val="2"/>
    </font>
    <font>
      <sz val="9"/>
      <name val="Segoe UI"/>
      <family val="2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95">
    <xf numFmtId="0" fontId="0" fillId="0" borderId="0"/>
    <xf numFmtId="0" fontId="59" fillId="0" borderId="0" applyNumberFormat="0" applyFill="0" applyBorder="0" applyAlignment="0" applyProtection="0"/>
    <xf numFmtId="0" fontId="60" fillId="0" borderId="1" applyNumberFormat="0" applyFill="0" applyAlignment="0" applyProtection="0"/>
    <xf numFmtId="0" fontId="61" fillId="0" borderId="2" applyNumberFormat="0" applyFill="0" applyAlignment="0" applyProtection="0"/>
    <xf numFmtId="0" fontId="62" fillId="0" borderId="3" applyNumberFormat="0" applyFill="0" applyAlignment="0" applyProtection="0"/>
    <xf numFmtId="0" fontId="62" fillId="0" borderId="0" applyNumberFormat="0" applyFill="0" applyBorder="0" applyAlignment="0" applyProtection="0"/>
    <xf numFmtId="0" fontId="65" fillId="2" borderId="0" applyNumberFormat="0" applyBorder="0" applyAlignment="0" applyProtection="0"/>
    <xf numFmtId="0" fontId="63" fillId="3" borderId="0" applyNumberFormat="0" applyBorder="0" applyAlignment="0" applyProtection="0"/>
    <xf numFmtId="0" fontId="72" fillId="4" borderId="0" applyNumberFormat="0" applyBorder="0" applyAlignment="0" applyProtection="0"/>
    <xf numFmtId="0" fontId="74" fillId="5" borderId="4" applyNumberFormat="0" applyAlignment="0" applyProtection="0"/>
    <xf numFmtId="0" fontId="73" fillId="6" borderId="5" applyNumberFormat="0" applyAlignment="0" applyProtection="0"/>
    <xf numFmtId="0" fontId="67" fillId="6" borderId="4" applyNumberFormat="0" applyAlignment="0" applyProtection="0"/>
    <xf numFmtId="0" fontId="71" fillId="0" borderId="6" applyNumberFormat="0" applyFill="0" applyAlignment="0" applyProtection="0"/>
    <xf numFmtId="0" fontId="68" fillId="7" borderId="7" applyNumberFormat="0" applyAlignment="0" applyProtection="0"/>
    <xf numFmtId="0" fontId="70" fillId="0" borderId="0" applyNumberFormat="0" applyFill="0" applyBorder="0" applyAlignment="0" applyProtection="0"/>
    <xf numFmtId="0" fontId="40" fillId="8" borderId="8" applyNumberFormat="0" applyFont="0" applyAlignment="0" applyProtection="0">
      <alignment vertical="center"/>
    </xf>
    <xf numFmtId="0" fontId="69" fillId="0" borderId="0" applyNumberFormat="0" applyFill="0" applyBorder="0" applyAlignment="0" applyProtection="0"/>
    <xf numFmtId="0" fontId="66" fillId="0" borderId="9" applyNumberFormat="0" applyFill="0" applyAlignment="0" applyProtection="0"/>
    <xf numFmtId="0" fontId="57" fillId="9" borderId="0" applyNumberFormat="0" applyBorder="0" applyAlignment="0" applyProtection="0"/>
    <xf numFmtId="0" fontId="56" fillId="10" borderId="0" applyNumberFormat="0" applyBorder="0" applyAlignment="0" applyProtection="0"/>
    <xf numFmtId="0" fontId="56" fillId="11" borderId="0" applyNumberFormat="0" applyBorder="0" applyAlignment="0" applyProtection="0"/>
    <xf numFmtId="0" fontId="57" fillId="12" borderId="0" applyNumberFormat="0" applyBorder="0" applyAlignment="0" applyProtection="0"/>
    <xf numFmtId="0" fontId="57" fillId="13" borderId="0" applyNumberFormat="0" applyBorder="0" applyAlignment="0" applyProtection="0"/>
    <xf numFmtId="0" fontId="56" fillId="14" borderId="0" applyNumberFormat="0" applyBorder="0" applyAlignment="0" applyProtection="0"/>
    <xf numFmtId="0" fontId="56" fillId="15" borderId="0" applyNumberFormat="0" applyBorder="0" applyAlignment="0" applyProtection="0"/>
    <xf numFmtId="0" fontId="57" fillId="16" borderId="0" applyNumberFormat="0" applyBorder="0" applyAlignment="0" applyProtection="0"/>
    <xf numFmtId="0" fontId="57" fillId="17" borderId="0" applyNumberFormat="0" applyBorder="0" applyAlignment="0" applyProtection="0"/>
    <xf numFmtId="0" fontId="56" fillId="18" borderId="0" applyNumberFormat="0" applyBorder="0" applyAlignment="0" applyProtection="0"/>
    <xf numFmtId="0" fontId="56" fillId="19" borderId="0" applyNumberFormat="0" applyBorder="0" applyAlignment="0" applyProtection="0"/>
    <xf numFmtId="0" fontId="57" fillId="20" borderId="0" applyNumberFormat="0" applyBorder="0" applyAlignment="0" applyProtection="0"/>
    <xf numFmtId="0" fontId="57" fillId="21" borderId="0" applyNumberFormat="0" applyBorder="0" applyAlignment="0" applyProtection="0"/>
    <xf numFmtId="0" fontId="56" fillId="22" borderId="0" applyNumberFormat="0" applyBorder="0" applyAlignment="0" applyProtection="0"/>
    <xf numFmtId="0" fontId="56" fillId="23" borderId="0" applyNumberFormat="0" applyBorder="0" applyAlignment="0" applyProtection="0"/>
    <xf numFmtId="0" fontId="57" fillId="24" borderId="0" applyNumberFormat="0" applyBorder="0" applyAlignment="0" applyProtection="0"/>
    <xf numFmtId="0" fontId="57" fillId="25" borderId="0" applyNumberFormat="0" applyBorder="0" applyAlignment="0" applyProtection="0"/>
    <xf numFmtId="0" fontId="56" fillId="26" borderId="0" applyNumberFormat="0" applyBorder="0" applyAlignment="0" applyProtection="0"/>
    <xf numFmtId="0" fontId="56" fillId="27" borderId="0" applyNumberFormat="0" applyBorder="0" applyAlignment="0" applyProtection="0"/>
    <xf numFmtId="0" fontId="57" fillId="28" borderId="0" applyNumberFormat="0" applyBorder="0" applyAlignment="0" applyProtection="0"/>
    <xf numFmtId="0" fontId="57" fillId="29" borderId="0" applyNumberFormat="0" applyBorder="0" applyAlignment="0" applyProtection="0"/>
    <xf numFmtId="0" fontId="56" fillId="30" borderId="0" applyNumberFormat="0" applyBorder="0" applyAlignment="0" applyProtection="0"/>
    <xf numFmtId="0" fontId="56" fillId="31" borderId="0" applyNumberFormat="0" applyBorder="0" applyAlignment="0" applyProtection="0"/>
    <xf numFmtId="0" fontId="57" fillId="32" borderId="0" applyNumberFormat="0" applyBorder="0" applyAlignment="0" applyProtection="0"/>
    <xf numFmtId="0" fontId="64" fillId="0" borderId="0" applyNumberFormat="0" applyFill="0" applyBorder="0" applyAlignment="0" applyProtection="0">
      <alignment vertical="top"/>
      <protection locked="0"/>
    </xf>
    <xf numFmtId="0" fontId="75" fillId="0" borderId="0" applyNumberFormat="0" applyFill="0" applyBorder="0" applyAlignment="0" applyProtection="0">
      <alignment vertical="top"/>
      <protection locked="0"/>
    </xf>
    <xf numFmtId="0" fontId="48" fillId="0" borderId="0"/>
    <xf numFmtId="0" fontId="49" fillId="0" borderId="0"/>
    <xf numFmtId="0" fontId="4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1" fillId="0" borderId="0"/>
    <xf numFmtId="0" fontId="54" fillId="0" borderId="0" applyNumberFormat="0" applyFill="0" applyBorder="0" applyAlignment="0" applyProtection="0">
      <alignment vertical="center"/>
    </xf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55" fillId="0" borderId="0"/>
    <xf numFmtId="43" fontId="55" fillId="0" borderId="0" applyFont="0" applyFill="0" applyBorder="0" applyAlignment="0" applyProtection="0"/>
    <xf numFmtId="41" fontId="55" fillId="0" borderId="0" applyFont="0" applyFill="0" applyBorder="0" applyAlignment="0" applyProtection="0"/>
    <xf numFmtId="178" fontId="55" fillId="0" borderId="0" applyFont="0" applyFill="0" applyBorder="0" applyAlignment="0" applyProtection="0"/>
    <xf numFmtId="179" fontId="55" fillId="0" borderId="0" applyFont="0" applyFill="0" applyBorder="0" applyAlignment="0" applyProtection="0"/>
    <xf numFmtId="0" fontId="59" fillId="0" borderId="0" applyNumberFormat="0" applyFill="0" applyBorder="0" applyAlignment="0" applyProtection="0"/>
    <xf numFmtId="0" fontId="60" fillId="0" borderId="1" applyNumberFormat="0" applyFill="0" applyAlignment="0" applyProtection="0"/>
    <xf numFmtId="0" fontId="61" fillId="0" borderId="2" applyNumberFormat="0" applyFill="0" applyAlignment="0" applyProtection="0"/>
    <xf numFmtId="0" fontId="62" fillId="0" borderId="3" applyNumberFormat="0" applyFill="0" applyAlignment="0" applyProtection="0"/>
    <xf numFmtId="0" fontId="62" fillId="0" borderId="0" applyNumberFormat="0" applyFill="0" applyBorder="0" applyAlignment="0" applyProtection="0"/>
    <xf numFmtId="0" fontId="65" fillId="2" borderId="0" applyNumberFormat="0" applyBorder="0" applyAlignment="0" applyProtection="0"/>
    <xf numFmtId="0" fontId="63" fillId="3" borderId="0" applyNumberFormat="0" applyBorder="0" applyAlignment="0" applyProtection="0"/>
    <xf numFmtId="0" fontId="72" fillId="4" borderId="0" applyNumberFormat="0" applyBorder="0" applyAlignment="0" applyProtection="0"/>
    <xf numFmtId="0" fontId="74" fillId="5" borderId="4" applyNumberFormat="0" applyAlignment="0" applyProtection="0"/>
    <xf numFmtId="0" fontId="73" fillId="6" borderId="5" applyNumberFormat="0" applyAlignment="0" applyProtection="0"/>
    <xf numFmtId="0" fontId="67" fillId="6" borderId="4" applyNumberFormat="0" applyAlignment="0" applyProtection="0"/>
    <xf numFmtId="0" fontId="71" fillId="0" borderId="6" applyNumberFormat="0" applyFill="0" applyAlignment="0" applyProtection="0"/>
    <xf numFmtId="0" fontId="68" fillId="7" borderId="7" applyNumberFormat="0" applyAlignment="0" applyProtection="0"/>
    <xf numFmtId="0" fontId="70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6" fillId="0" borderId="9" applyNumberFormat="0" applyFill="0" applyAlignment="0" applyProtection="0"/>
    <xf numFmtId="0" fontId="57" fillId="9" borderId="0" applyNumberFormat="0" applyBorder="0" applyAlignment="0" applyProtection="0"/>
    <xf numFmtId="0" fontId="56" fillId="10" borderId="0" applyNumberFormat="0" applyBorder="0" applyAlignment="0" applyProtection="0"/>
    <xf numFmtId="0" fontId="56" fillId="11" borderId="0" applyNumberFormat="0" applyBorder="0" applyAlignment="0" applyProtection="0"/>
    <xf numFmtId="0" fontId="57" fillId="12" borderId="0" applyNumberFormat="0" applyBorder="0" applyAlignment="0" applyProtection="0"/>
    <xf numFmtId="0" fontId="57" fillId="13" borderId="0" applyNumberFormat="0" applyBorder="0" applyAlignment="0" applyProtection="0"/>
    <xf numFmtId="0" fontId="56" fillId="14" borderId="0" applyNumberFormat="0" applyBorder="0" applyAlignment="0" applyProtection="0"/>
    <xf numFmtId="0" fontId="56" fillId="15" borderId="0" applyNumberFormat="0" applyBorder="0" applyAlignment="0" applyProtection="0"/>
    <xf numFmtId="0" fontId="57" fillId="16" borderId="0" applyNumberFormat="0" applyBorder="0" applyAlignment="0" applyProtection="0"/>
    <xf numFmtId="0" fontId="57" fillId="17" borderId="0" applyNumberFormat="0" applyBorder="0" applyAlignment="0" applyProtection="0"/>
    <xf numFmtId="0" fontId="56" fillId="18" borderId="0" applyNumberFormat="0" applyBorder="0" applyAlignment="0" applyProtection="0"/>
    <xf numFmtId="0" fontId="56" fillId="19" borderId="0" applyNumberFormat="0" applyBorder="0" applyAlignment="0" applyProtection="0"/>
    <xf numFmtId="0" fontId="57" fillId="20" borderId="0" applyNumberFormat="0" applyBorder="0" applyAlignment="0" applyProtection="0"/>
    <xf numFmtId="0" fontId="57" fillId="21" borderId="0" applyNumberFormat="0" applyBorder="0" applyAlignment="0" applyProtection="0"/>
    <xf numFmtId="0" fontId="56" fillId="22" borderId="0" applyNumberFormat="0" applyBorder="0" applyAlignment="0" applyProtection="0"/>
    <xf numFmtId="0" fontId="56" fillId="23" borderId="0" applyNumberFormat="0" applyBorder="0" applyAlignment="0" applyProtection="0"/>
    <xf numFmtId="0" fontId="57" fillId="24" borderId="0" applyNumberFormat="0" applyBorder="0" applyAlignment="0" applyProtection="0"/>
    <xf numFmtId="0" fontId="57" fillId="25" borderId="0" applyNumberFormat="0" applyBorder="0" applyAlignment="0" applyProtection="0"/>
    <xf numFmtId="0" fontId="56" fillId="26" borderId="0" applyNumberFormat="0" applyBorder="0" applyAlignment="0" applyProtection="0"/>
    <xf numFmtId="0" fontId="56" fillId="27" borderId="0" applyNumberFormat="0" applyBorder="0" applyAlignment="0" applyProtection="0"/>
    <xf numFmtId="0" fontId="57" fillId="28" borderId="0" applyNumberFormat="0" applyBorder="0" applyAlignment="0" applyProtection="0"/>
    <xf numFmtId="0" fontId="57" fillId="29" borderId="0" applyNumberFormat="0" applyBorder="0" applyAlignment="0" applyProtection="0"/>
    <xf numFmtId="0" fontId="56" fillId="30" borderId="0" applyNumberFormat="0" applyBorder="0" applyAlignment="0" applyProtection="0"/>
    <xf numFmtId="0" fontId="56" fillId="31" borderId="0" applyNumberFormat="0" applyBorder="0" applyAlignment="0" applyProtection="0"/>
    <xf numFmtId="0" fontId="57" fillId="32" borderId="0" applyNumberFormat="0" applyBorder="0" applyAlignment="0" applyProtection="0"/>
    <xf numFmtId="0" fontId="64" fillId="0" borderId="0" applyNumberFormat="0" applyFill="0" applyBorder="0" applyAlignment="0" applyProtection="0">
      <alignment vertical="top"/>
      <protection locked="0"/>
    </xf>
    <xf numFmtId="0" fontId="75" fillId="0" borderId="0" applyNumberFormat="0" applyFill="0" applyBorder="0" applyAlignment="0" applyProtection="0">
      <alignment vertical="top"/>
      <protection locked="0"/>
    </xf>
    <xf numFmtId="0" fontId="58" fillId="38" borderId="21">
      <alignment vertical="center"/>
    </xf>
    <xf numFmtId="0" fontId="77" fillId="0" borderId="0"/>
    <xf numFmtId="180" fontId="79" fillId="0" borderId="0" applyFont="0" applyFill="0" applyBorder="0" applyAlignment="0" applyProtection="0"/>
    <xf numFmtId="181" fontId="79" fillId="0" borderId="0" applyFont="0" applyFill="0" applyBorder="0" applyAlignment="0" applyProtection="0"/>
    <xf numFmtId="178" fontId="79" fillId="0" borderId="0" applyFont="0" applyFill="0" applyBorder="0" applyAlignment="0" applyProtection="0"/>
    <xf numFmtId="179" fontId="79" fillId="0" borderId="0" applyFont="0" applyFill="0" applyBorder="0" applyAlignment="0" applyProtection="0"/>
    <xf numFmtId="0" fontId="39" fillId="8" borderId="8" applyNumberFormat="0" applyFont="0" applyAlignment="0" applyProtection="0">
      <alignment vertical="center"/>
    </xf>
    <xf numFmtId="0" fontId="38" fillId="8" borderId="8" applyNumberFormat="0" applyFont="0" applyAlignment="0" applyProtection="0">
      <alignment vertical="center"/>
    </xf>
    <xf numFmtId="0" fontId="37" fillId="8" borderId="8" applyNumberFormat="0" applyFont="0" applyAlignment="0" applyProtection="0">
      <alignment vertical="center"/>
    </xf>
    <xf numFmtId="0" fontId="36" fillId="8" borderId="8" applyNumberFormat="0" applyFont="0" applyAlignment="0" applyProtection="0">
      <alignment vertical="center"/>
    </xf>
    <xf numFmtId="0" fontId="35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30" fillId="8" borderId="8" applyNumberFormat="0" applyFont="0" applyAlignment="0" applyProtection="0">
      <alignment vertical="center"/>
    </xf>
    <xf numFmtId="0" fontId="2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27" fillId="8" borderId="8" applyNumberFormat="0" applyFont="0" applyAlignment="0" applyProtection="0">
      <alignment vertical="center"/>
    </xf>
    <xf numFmtId="0" fontId="26" fillId="8" borderId="8" applyNumberFormat="0" applyFont="0" applyAlignment="0" applyProtection="0">
      <alignment vertical="center"/>
    </xf>
    <xf numFmtId="0" fontId="25" fillId="8" borderId="8" applyNumberFormat="0" applyFont="0" applyAlignment="0" applyProtection="0">
      <alignment vertical="center"/>
    </xf>
    <xf numFmtId="0" fontId="24" fillId="8" borderId="8" applyNumberFormat="0" applyFont="0" applyAlignment="0" applyProtection="0">
      <alignment vertical="center"/>
    </xf>
    <xf numFmtId="0" fontId="23" fillId="0" borderId="0">
      <alignment vertical="center"/>
    </xf>
    <xf numFmtId="0" fontId="81" fillId="0" borderId="0" applyNumberFormat="0" applyFill="0" applyBorder="0" applyAlignment="0" applyProtection="0">
      <alignment vertical="center"/>
    </xf>
    <xf numFmtId="0" fontId="82" fillId="0" borderId="1" applyNumberFormat="0" applyFill="0" applyAlignment="0" applyProtection="0">
      <alignment vertical="center"/>
    </xf>
    <xf numFmtId="0" fontId="83" fillId="0" borderId="2" applyNumberFormat="0" applyFill="0" applyAlignment="0" applyProtection="0">
      <alignment vertical="center"/>
    </xf>
    <xf numFmtId="0" fontId="84" fillId="0" borderId="3" applyNumberFormat="0" applyFill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5" fillId="2" borderId="0" applyNumberFormat="0" applyBorder="0" applyAlignment="0" applyProtection="0">
      <alignment vertical="center"/>
    </xf>
    <xf numFmtId="0" fontId="86" fillId="3" borderId="0" applyNumberFormat="0" applyBorder="0" applyAlignment="0" applyProtection="0">
      <alignment vertical="center"/>
    </xf>
    <xf numFmtId="0" fontId="87" fillId="4" borderId="0" applyNumberFormat="0" applyBorder="0" applyAlignment="0" applyProtection="0">
      <alignment vertical="center"/>
    </xf>
    <xf numFmtId="0" fontId="88" fillId="5" borderId="4" applyNumberFormat="0" applyAlignment="0" applyProtection="0">
      <alignment vertical="center"/>
    </xf>
    <xf numFmtId="0" fontId="89" fillId="6" borderId="5" applyNumberFormat="0" applyAlignment="0" applyProtection="0">
      <alignment vertical="center"/>
    </xf>
    <xf numFmtId="0" fontId="90" fillId="6" borderId="4" applyNumberFormat="0" applyAlignment="0" applyProtection="0">
      <alignment vertical="center"/>
    </xf>
    <xf numFmtId="0" fontId="91" fillId="0" borderId="6" applyNumberFormat="0" applyFill="0" applyAlignment="0" applyProtection="0">
      <alignment vertical="center"/>
    </xf>
    <xf numFmtId="0" fontId="92" fillId="7" borderId="7" applyNumberFormat="0" applyAlignment="0" applyProtection="0">
      <alignment vertical="center"/>
    </xf>
    <xf numFmtId="0" fontId="93" fillId="0" borderId="0" applyNumberFormat="0" applyFill="0" applyBorder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94" fillId="0" borderId="0" applyNumberFormat="0" applyFill="0" applyBorder="0" applyAlignment="0" applyProtection="0">
      <alignment vertical="center"/>
    </xf>
    <xf numFmtId="0" fontId="95" fillId="0" borderId="9" applyNumberFormat="0" applyFill="0" applyAlignment="0" applyProtection="0">
      <alignment vertical="center"/>
    </xf>
    <xf numFmtId="0" fontId="96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96" fillId="12" borderId="0" applyNumberFormat="0" applyBorder="0" applyAlignment="0" applyProtection="0">
      <alignment vertical="center"/>
    </xf>
    <xf numFmtId="0" fontId="96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96" fillId="16" borderId="0" applyNumberFormat="0" applyBorder="0" applyAlignment="0" applyProtection="0">
      <alignment vertical="center"/>
    </xf>
    <xf numFmtId="0" fontId="96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96" fillId="20" borderId="0" applyNumberFormat="0" applyBorder="0" applyAlignment="0" applyProtection="0">
      <alignment vertical="center"/>
    </xf>
    <xf numFmtId="0" fontId="96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96" fillId="24" borderId="0" applyNumberFormat="0" applyBorder="0" applyAlignment="0" applyProtection="0">
      <alignment vertical="center"/>
    </xf>
    <xf numFmtId="0" fontId="96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96" fillId="28" borderId="0" applyNumberFormat="0" applyBorder="0" applyAlignment="0" applyProtection="0">
      <alignment vertical="center"/>
    </xf>
    <xf numFmtId="0" fontId="96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96" fillId="32" borderId="0" applyNumberFormat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8" fillId="0" borderId="0" applyNumberFormat="0" applyFill="0" applyBorder="0" applyAlignment="0" applyProtection="0">
      <alignment vertical="center"/>
    </xf>
    <xf numFmtId="0" fontId="22" fillId="0" borderId="0">
      <alignment vertical="center"/>
    </xf>
    <xf numFmtId="0" fontId="22" fillId="8" borderId="8" applyNumberFormat="0" applyFont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8" borderId="8" applyNumberFormat="0" applyFont="0" applyAlignment="0" applyProtection="0">
      <alignment vertical="center"/>
    </xf>
    <xf numFmtId="0" fontId="96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96" fillId="12" borderId="0" applyNumberFormat="0" applyBorder="0" applyAlignment="0" applyProtection="0">
      <alignment vertical="center"/>
    </xf>
    <xf numFmtId="0" fontId="96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96" fillId="16" borderId="0" applyNumberFormat="0" applyBorder="0" applyAlignment="0" applyProtection="0">
      <alignment vertical="center"/>
    </xf>
    <xf numFmtId="0" fontId="96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96" fillId="20" borderId="0" applyNumberFormat="0" applyBorder="0" applyAlignment="0" applyProtection="0">
      <alignment vertical="center"/>
    </xf>
    <xf numFmtId="0" fontId="96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96" fillId="24" borderId="0" applyNumberFormat="0" applyBorder="0" applyAlignment="0" applyProtection="0">
      <alignment vertical="center"/>
    </xf>
    <xf numFmtId="0" fontId="96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96" fillId="28" borderId="0" applyNumberFormat="0" applyBorder="0" applyAlignment="0" applyProtection="0">
      <alignment vertical="center"/>
    </xf>
    <xf numFmtId="0" fontId="96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96" fillId="32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8" borderId="8" applyNumberFormat="0" applyFont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8" borderId="8" applyNumberFormat="0" applyFont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8" borderId="8" applyNumberFormat="0" applyFon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8" borderId="8" applyNumberFormat="0" applyFont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8" borderId="8" applyNumberFormat="0" applyFon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8" borderId="8" applyNumberFormat="0" applyFon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8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8" borderId="8" applyNumberFormat="0" applyFon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8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8" borderId="8" applyNumberFormat="0" applyFon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8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8" borderId="8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8" borderId="8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</cellStyleXfs>
  <cellXfs count="84">
    <xf numFmtId="0" fontId="0" fillId="0" borderId="0" xfId="0"/>
    <xf numFmtId="0" fontId="41" fillId="0" borderId="0" xfId="0" applyFont="1"/>
    <xf numFmtId="177" fontId="41" fillId="0" borderId="0" xfId="0" applyNumberFormat="1" applyFont="1"/>
    <xf numFmtId="0" fontId="0" fillId="0" borderId="0" xfId="0" applyAlignment="1"/>
    <xf numFmtId="0" fontId="41" fillId="0" borderId="0" xfId="0" applyNumberFormat="1" applyFont="1"/>
    <xf numFmtId="0" fontId="42" fillId="0" borderId="18" xfId="0" applyFont="1" applyBorder="1" applyAlignment="1">
      <alignment wrapText="1"/>
    </xf>
    <xf numFmtId="0" fontId="42" fillId="0" borderId="18" xfId="0" applyNumberFormat="1" applyFont="1" applyBorder="1" applyAlignment="1">
      <alignment wrapText="1"/>
    </xf>
    <xf numFmtId="0" fontId="41" fillId="0" borderId="18" xfId="0" applyFont="1" applyBorder="1" applyAlignment="1">
      <alignment wrapText="1"/>
    </xf>
    <xf numFmtId="0" fontId="41" fillId="0" borderId="18" xfId="0" applyFont="1" applyBorder="1" applyAlignment="1">
      <alignment horizontal="right" vertical="center" wrapText="1"/>
    </xf>
    <xf numFmtId="49" fontId="42" fillId="36" borderId="18" xfId="0" applyNumberFormat="1" applyFont="1" applyFill="1" applyBorder="1" applyAlignment="1">
      <alignment vertical="center" wrapText="1"/>
    </xf>
    <xf numFmtId="49" fontId="45" fillId="37" borderId="18" xfId="0" applyNumberFormat="1" applyFont="1" applyFill="1" applyBorder="1" applyAlignment="1">
      <alignment horizontal="center" vertical="center" wrapText="1"/>
    </xf>
    <xf numFmtId="0" fontId="42" fillId="33" borderId="18" xfId="0" applyFont="1" applyFill="1" applyBorder="1" applyAlignment="1">
      <alignment vertical="center" wrapText="1"/>
    </xf>
    <xf numFmtId="0" fontId="42" fillId="33" borderId="18" xfId="0" applyNumberFormat="1" applyFont="1" applyFill="1" applyBorder="1" applyAlignment="1">
      <alignment vertical="center" wrapText="1"/>
    </xf>
    <xf numFmtId="0" fontId="42" fillId="36" borderId="18" xfId="0" applyFont="1" applyFill="1" applyBorder="1" applyAlignment="1">
      <alignment vertical="center" wrapText="1"/>
    </xf>
    <xf numFmtId="0" fontId="42" fillId="37" borderId="18" xfId="0" applyFont="1" applyFill="1" applyBorder="1" applyAlignment="1">
      <alignment vertical="center" wrapText="1"/>
    </xf>
    <xf numFmtId="4" fontId="42" fillId="36" borderId="18" xfId="0" applyNumberFormat="1" applyFont="1" applyFill="1" applyBorder="1" applyAlignment="1">
      <alignment horizontal="right" vertical="top" wrapText="1"/>
    </xf>
    <xf numFmtId="4" fontId="42" fillId="37" borderId="18" xfId="0" applyNumberFormat="1" applyFont="1" applyFill="1" applyBorder="1" applyAlignment="1">
      <alignment horizontal="right" vertical="top" wrapText="1"/>
    </xf>
    <xf numFmtId="177" fontId="41" fillId="36" borderId="18" xfId="0" applyNumberFormat="1" applyFont="1" applyFill="1" applyBorder="1" applyAlignment="1">
      <alignment horizontal="center" vertical="center"/>
    </xf>
    <xf numFmtId="177" fontId="41" fillId="37" borderId="18" xfId="0" applyNumberFormat="1" applyFont="1" applyFill="1" applyBorder="1" applyAlignment="1">
      <alignment horizontal="center" vertical="center"/>
    </xf>
    <xf numFmtId="177" fontId="46" fillId="0" borderId="18" xfId="0" applyNumberFormat="1" applyFont="1" applyBorder="1"/>
    <xf numFmtId="177" fontId="41" fillId="36" borderId="18" xfId="0" applyNumberFormat="1" applyFont="1" applyFill="1" applyBorder="1"/>
    <xf numFmtId="177" fontId="41" fillId="37" borderId="18" xfId="0" applyNumberFormat="1" applyFont="1" applyFill="1" applyBorder="1"/>
    <xf numFmtId="177" fontId="41" fillId="0" borderId="18" xfId="0" applyNumberFormat="1" applyFont="1" applyBorder="1"/>
    <xf numFmtId="49" fontId="42" fillId="0" borderId="18" xfId="0" applyNumberFormat="1" applyFont="1" applyFill="1" applyBorder="1" applyAlignment="1">
      <alignment vertical="center" wrapText="1"/>
    </xf>
    <xf numFmtId="0" fontId="42" fillId="0" borderId="18" xfId="0" applyFont="1" applyFill="1" applyBorder="1" applyAlignment="1">
      <alignment vertical="center" wrapText="1"/>
    </xf>
    <xf numFmtId="4" fontId="42" fillId="0" borderId="18" xfId="0" applyNumberFormat="1" applyFont="1" applyFill="1" applyBorder="1" applyAlignment="1">
      <alignment horizontal="right" vertical="top" wrapText="1"/>
    </xf>
    <xf numFmtId="0" fontId="41" fillId="0" borderId="0" xfId="0" applyFont="1" applyFill="1"/>
    <xf numFmtId="176" fontId="42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52" fillId="0" borderId="0" xfId="0" applyNumberFormat="1" applyFont="1" applyAlignment="1"/>
    <xf numFmtId="1" fontId="52" fillId="0" borderId="0" xfId="0" applyNumberFormat="1" applyFont="1" applyAlignment="1"/>
    <xf numFmtId="0" fontId="41" fillId="0" borderId="0" xfId="0" applyFont="1"/>
    <xf numFmtId="1" fontId="76" fillId="0" borderId="0" xfId="0" applyNumberFormat="1" applyFont="1" applyAlignment="1"/>
    <xf numFmtId="0" fontId="76" fillId="0" borderId="0" xfId="0" applyNumberFormat="1" applyFont="1" applyAlignment="1"/>
    <xf numFmtId="0" fontId="41" fillId="0" borderId="0" xfId="0" applyFont="1"/>
    <xf numFmtId="0" fontId="41" fillId="0" borderId="0" xfId="0" applyFont="1"/>
    <xf numFmtId="0" fontId="77" fillId="0" borderId="0" xfId="110"/>
    <xf numFmtId="0" fontId="78" fillId="0" borderId="0" xfId="110" applyNumberFormat="1" applyFont="1"/>
    <xf numFmtId="1" fontId="80" fillId="0" borderId="0" xfId="0" applyNumberFormat="1" applyFont="1" applyAlignment="1"/>
    <xf numFmtId="0" fontId="80" fillId="0" borderId="0" xfId="0" applyNumberFormat="1" applyFont="1" applyAlignment="1"/>
    <xf numFmtId="0" fontId="41" fillId="0" borderId="0" xfId="0" applyFont="1" applyAlignment="1">
      <alignment vertical="center"/>
    </xf>
    <xf numFmtId="0" fontId="47" fillId="0" borderId="0" xfId="0" applyFont="1" applyAlignment="1">
      <alignment horizontal="left" wrapText="1"/>
    </xf>
    <xf numFmtId="0" fontId="53" fillId="0" borderId="19" xfId="0" applyFont="1" applyBorder="1" applyAlignment="1">
      <alignment horizontal="left" vertical="center" wrapText="1"/>
    </xf>
    <xf numFmtId="0" fontId="42" fillId="0" borderId="10" xfId="0" applyFont="1" applyBorder="1" applyAlignment="1">
      <alignment wrapText="1"/>
    </xf>
    <xf numFmtId="0" fontId="41" fillId="0" borderId="11" xfId="0" applyFont="1" applyBorder="1" applyAlignment="1">
      <alignment wrapText="1"/>
    </xf>
    <xf numFmtId="0" fontId="41" fillId="0" borderId="11" xfId="0" applyFont="1" applyBorder="1" applyAlignment="1">
      <alignment horizontal="right" vertical="center" wrapText="1"/>
    </xf>
    <xf numFmtId="49" fontId="42" fillId="33" borderId="10" xfId="0" applyNumberFormat="1" applyFont="1" applyFill="1" applyBorder="1" applyAlignment="1">
      <alignment vertical="center" wrapText="1"/>
    </xf>
    <xf numFmtId="49" fontId="42" fillId="33" borderId="12" xfId="0" applyNumberFormat="1" applyFont="1" applyFill="1" applyBorder="1" applyAlignment="1">
      <alignment vertical="center" wrapText="1"/>
    </xf>
    <xf numFmtId="0" fontId="42" fillId="33" borderId="10" xfId="0" applyFont="1" applyFill="1" applyBorder="1" applyAlignment="1">
      <alignment vertical="center" wrapText="1"/>
    </xf>
    <xf numFmtId="0" fontId="42" fillId="33" borderId="12" xfId="0" applyFont="1" applyFill="1" applyBorder="1" applyAlignment="1">
      <alignment vertical="center" wrapText="1"/>
    </xf>
    <xf numFmtId="4" fontId="43" fillId="34" borderId="10" xfId="0" applyNumberFormat="1" applyFont="1" applyFill="1" applyBorder="1" applyAlignment="1">
      <alignment horizontal="right" vertical="top" wrapText="1"/>
    </xf>
    <xf numFmtId="176" fontId="43" fillId="34" borderId="10" xfId="0" applyNumberFormat="1" applyFont="1" applyFill="1" applyBorder="1" applyAlignment="1">
      <alignment horizontal="right" vertical="top" wrapText="1"/>
    </xf>
    <xf numFmtId="176" fontId="43" fillId="34" borderId="12" xfId="0" applyNumberFormat="1" applyFont="1" applyFill="1" applyBorder="1" applyAlignment="1">
      <alignment horizontal="right" vertical="top" wrapText="1"/>
    </xf>
    <xf numFmtId="4" fontId="42" fillId="35" borderId="10" xfId="0" applyNumberFormat="1" applyFont="1" applyFill="1" applyBorder="1" applyAlignment="1">
      <alignment horizontal="right" vertical="top" wrapText="1"/>
    </xf>
    <xf numFmtId="176" fontId="42" fillId="35" borderId="10" xfId="0" applyNumberFormat="1" applyFont="1" applyFill="1" applyBorder="1" applyAlignment="1">
      <alignment horizontal="right" vertical="top" wrapText="1"/>
    </xf>
    <xf numFmtId="176" fontId="42" fillId="35" borderId="12" xfId="0" applyNumberFormat="1" applyFont="1" applyFill="1" applyBorder="1" applyAlignment="1">
      <alignment horizontal="right" vertical="top" wrapText="1"/>
    </xf>
    <xf numFmtId="0" fontId="42" fillId="35" borderId="10" xfId="0" applyFont="1" applyFill="1" applyBorder="1" applyAlignment="1">
      <alignment horizontal="right" vertical="top" wrapText="1"/>
    </xf>
    <xf numFmtId="0" fontId="42" fillId="35" borderId="12" xfId="0" applyFont="1" applyFill="1" applyBorder="1" applyAlignment="1">
      <alignment horizontal="right" vertical="top" wrapText="1"/>
    </xf>
    <xf numFmtId="4" fontId="42" fillId="35" borderId="13" xfId="0" applyNumberFormat="1" applyFont="1" applyFill="1" applyBorder="1" applyAlignment="1">
      <alignment horizontal="right" vertical="top" wrapText="1"/>
    </xf>
    <xf numFmtId="0" fontId="42" fillId="35" borderId="13" xfId="0" applyFont="1" applyFill="1" applyBorder="1" applyAlignment="1">
      <alignment horizontal="right" vertical="top" wrapText="1"/>
    </xf>
    <xf numFmtId="176" fontId="42" fillId="35" borderId="13" xfId="0" applyNumberFormat="1" applyFont="1" applyFill="1" applyBorder="1" applyAlignment="1">
      <alignment horizontal="right" vertical="top" wrapText="1"/>
    </xf>
    <xf numFmtId="176" fontId="42" fillId="35" borderId="20" xfId="0" applyNumberFormat="1" applyFont="1" applyFill="1" applyBorder="1" applyAlignment="1">
      <alignment horizontal="right" vertical="top" wrapText="1"/>
    </xf>
    <xf numFmtId="49" fontId="42" fillId="33" borderId="0" xfId="0" applyNumberFormat="1" applyFont="1" applyFill="1" applyBorder="1" applyAlignment="1">
      <alignment horizontal="left" vertical="top" wrapText="1"/>
    </xf>
    <xf numFmtId="49" fontId="42" fillId="33" borderId="0" xfId="0" applyNumberFormat="1" applyFont="1" applyFill="1" applyBorder="1" applyAlignment="1">
      <alignment horizontal="left" vertical="top"/>
    </xf>
    <xf numFmtId="49" fontId="42" fillId="33" borderId="18" xfId="0" applyNumberFormat="1" applyFont="1" applyFill="1" applyBorder="1" applyAlignment="1">
      <alignment horizontal="left" vertical="top" wrapText="1"/>
    </xf>
    <xf numFmtId="49" fontId="42" fillId="33" borderId="22" xfId="0" applyNumberFormat="1" applyFont="1" applyFill="1" applyBorder="1" applyAlignment="1">
      <alignment horizontal="left" vertical="top" wrapText="1"/>
    </xf>
    <xf numFmtId="49" fontId="42" fillId="33" borderId="23" xfId="0" applyNumberFormat="1" applyFont="1" applyFill="1" applyBorder="1" applyAlignment="1">
      <alignment horizontal="left" vertical="top" wrapText="1"/>
    </xf>
    <xf numFmtId="0" fontId="42" fillId="33" borderId="18" xfId="0" applyFont="1" applyFill="1" applyBorder="1" applyAlignment="1">
      <alignment vertical="center" wrapText="1"/>
    </xf>
    <xf numFmtId="49" fontId="43" fillId="33" borderId="18" xfId="0" applyNumberFormat="1" applyFont="1" applyFill="1" applyBorder="1" applyAlignment="1">
      <alignment horizontal="left" vertical="top" wrapText="1"/>
    </xf>
    <xf numFmtId="14" fontId="42" fillId="33" borderId="18" xfId="0" applyNumberFormat="1" applyFont="1" applyFill="1" applyBorder="1" applyAlignment="1">
      <alignment vertical="center" wrapText="1"/>
    </xf>
    <xf numFmtId="49" fontId="42" fillId="33" borderId="13" xfId="0" applyNumberFormat="1" applyFont="1" applyFill="1" applyBorder="1" applyAlignment="1">
      <alignment horizontal="left" vertical="top" wrapText="1"/>
    </xf>
    <xf numFmtId="49" fontId="42" fillId="33" borderId="15" xfId="0" applyNumberFormat="1" applyFont="1" applyFill="1" applyBorder="1" applyAlignment="1">
      <alignment horizontal="left" vertical="top" wrapText="1"/>
    </xf>
    <xf numFmtId="0" fontId="41" fillId="0" borderId="0" xfId="0" applyFont="1" applyAlignment="1">
      <alignment wrapText="1"/>
    </xf>
    <xf numFmtId="0" fontId="41" fillId="0" borderId="19" xfId="0" applyFont="1" applyBorder="1" applyAlignment="1">
      <alignment wrapText="1"/>
    </xf>
    <xf numFmtId="0" fontId="41" fillId="0" borderId="0" xfId="0" applyFont="1" applyAlignment="1">
      <alignment horizontal="right" vertical="center" wrapText="1"/>
    </xf>
    <xf numFmtId="0" fontId="42" fillId="33" borderId="13" xfId="0" applyFont="1" applyFill="1" applyBorder="1" applyAlignment="1">
      <alignment vertical="center" wrapText="1"/>
    </xf>
    <xf numFmtId="0" fontId="42" fillId="33" borderId="15" xfId="0" applyFont="1" applyFill="1" applyBorder="1" applyAlignment="1">
      <alignment vertical="center" wrapText="1"/>
    </xf>
    <xf numFmtId="49" fontId="43" fillId="33" borderId="13" xfId="0" applyNumberFormat="1" applyFont="1" applyFill="1" applyBorder="1" applyAlignment="1">
      <alignment horizontal="left" vertical="top" wrapText="1"/>
    </xf>
    <xf numFmtId="49" fontId="43" fillId="33" borderId="14" xfId="0" applyNumberFormat="1" applyFont="1" applyFill="1" applyBorder="1" applyAlignment="1">
      <alignment horizontal="left" vertical="top" wrapText="1"/>
    </xf>
    <xf numFmtId="49" fontId="43" fillId="33" borderId="15" xfId="0" applyNumberFormat="1" applyFont="1" applyFill="1" applyBorder="1" applyAlignment="1">
      <alignment horizontal="left" vertical="top" wrapText="1"/>
    </xf>
    <xf numFmtId="14" fontId="42" fillId="33" borderId="12" xfId="0" applyNumberFormat="1" applyFont="1" applyFill="1" applyBorder="1" applyAlignment="1">
      <alignment vertical="center" wrapText="1"/>
    </xf>
    <xf numFmtId="14" fontId="42" fillId="33" borderId="16" xfId="0" applyNumberFormat="1" applyFont="1" applyFill="1" applyBorder="1" applyAlignment="1">
      <alignment vertical="center" wrapText="1"/>
    </xf>
    <xf numFmtId="14" fontId="42" fillId="33" borderId="17" xfId="0" applyNumberFormat="1" applyFont="1" applyFill="1" applyBorder="1" applyAlignment="1">
      <alignment vertical="center" wrapText="1"/>
    </xf>
  </cellXfs>
  <cellStyles count="495">
    <cellStyle name="20% - 强调文字颜色 1" xfId="19" builtinId="30" customBuiltin="1"/>
    <cellStyle name="20% - 强调文字颜色 1 2" xfId="192"/>
    <cellStyle name="20% - 强调文字颜色 2" xfId="23" builtinId="34" customBuiltin="1"/>
    <cellStyle name="20% - 强调文字颜色 2 2" xfId="196"/>
    <cellStyle name="20% - 强调文字颜色 3" xfId="27" builtinId="38" customBuiltin="1"/>
    <cellStyle name="20% - 强调文字颜色 3 2" xfId="200"/>
    <cellStyle name="20% - 强调文字颜色 4" xfId="31" builtinId="42" customBuiltin="1"/>
    <cellStyle name="20% - 强调文字颜色 4 2" xfId="204"/>
    <cellStyle name="20% - 强调文字颜色 5" xfId="35" builtinId="46" customBuiltin="1"/>
    <cellStyle name="20% - 强调文字颜色 5 2" xfId="208"/>
    <cellStyle name="20% - 强调文字颜色 6" xfId="39" builtinId="50" customBuiltin="1"/>
    <cellStyle name="20% - 强调文字颜色 6 2" xfId="212"/>
    <cellStyle name="20% - 着色 1 10" xfId="287"/>
    <cellStyle name="20% - 着色 1 11" xfId="301"/>
    <cellStyle name="20% - 着色 1 12" xfId="315"/>
    <cellStyle name="20% - 着色 1 13" xfId="329"/>
    <cellStyle name="20% - 着色 1 14" xfId="343"/>
    <cellStyle name="20% - 着色 1 15" xfId="357"/>
    <cellStyle name="20% - 着色 1 16" xfId="371"/>
    <cellStyle name="20% - 着色 1 17" xfId="385"/>
    <cellStyle name="20% - 着色 1 18" xfId="399"/>
    <cellStyle name="20% - 着色 1 19" xfId="413"/>
    <cellStyle name="20% - 着色 1 2" xfId="84"/>
    <cellStyle name="20% - 着色 1 20" xfId="427"/>
    <cellStyle name="20% - 着色 1 21" xfId="441"/>
    <cellStyle name="20% - 着色 1 22" xfId="455"/>
    <cellStyle name="20% - 着色 1 23" xfId="469"/>
    <cellStyle name="20% - 着色 1 24" xfId="483"/>
    <cellStyle name="20% - 着色 1 3" xfId="150"/>
    <cellStyle name="20% - 着色 1 4" xfId="177"/>
    <cellStyle name="20% - 着色 1 5" xfId="217"/>
    <cellStyle name="20% - 着色 1 6" xfId="231"/>
    <cellStyle name="20% - 着色 1 7" xfId="245"/>
    <cellStyle name="20% - 着色 1 8" xfId="259"/>
    <cellStyle name="20% - 着色 1 9" xfId="273"/>
    <cellStyle name="20% - 着色 2 10" xfId="289"/>
    <cellStyle name="20% - 着色 2 11" xfId="303"/>
    <cellStyle name="20% - 着色 2 12" xfId="317"/>
    <cellStyle name="20% - 着色 2 13" xfId="331"/>
    <cellStyle name="20% - 着色 2 14" xfId="345"/>
    <cellStyle name="20% - 着色 2 15" xfId="359"/>
    <cellStyle name="20% - 着色 2 16" xfId="373"/>
    <cellStyle name="20% - 着色 2 17" xfId="387"/>
    <cellStyle name="20% - 着色 2 18" xfId="401"/>
    <cellStyle name="20% - 着色 2 19" xfId="415"/>
    <cellStyle name="20% - 着色 2 2" xfId="88"/>
    <cellStyle name="20% - 着色 2 20" xfId="429"/>
    <cellStyle name="20% - 着色 2 21" xfId="443"/>
    <cellStyle name="20% - 着色 2 22" xfId="457"/>
    <cellStyle name="20% - 着色 2 23" xfId="471"/>
    <cellStyle name="20% - 着色 2 24" xfId="485"/>
    <cellStyle name="20% - 着色 2 3" xfId="154"/>
    <cellStyle name="20% - 着色 2 4" xfId="179"/>
    <cellStyle name="20% - 着色 2 5" xfId="219"/>
    <cellStyle name="20% - 着色 2 6" xfId="233"/>
    <cellStyle name="20% - 着色 2 7" xfId="247"/>
    <cellStyle name="20% - 着色 2 8" xfId="261"/>
    <cellStyle name="20% - 着色 2 9" xfId="275"/>
    <cellStyle name="20% - 着色 3 10" xfId="291"/>
    <cellStyle name="20% - 着色 3 11" xfId="305"/>
    <cellStyle name="20% - 着色 3 12" xfId="319"/>
    <cellStyle name="20% - 着色 3 13" xfId="333"/>
    <cellStyle name="20% - 着色 3 14" xfId="347"/>
    <cellStyle name="20% - 着色 3 15" xfId="361"/>
    <cellStyle name="20% - 着色 3 16" xfId="375"/>
    <cellStyle name="20% - 着色 3 17" xfId="389"/>
    <cellStyle name="20% - 着色 3 18" xfId="403"/>
    <cellStyle name="20% - 着色 3 19" xfId="417"/>
    <cellStyle name="20% - 着色 3 2" xfId="92"/>
    <cellStyle name="20% - 着色 3 20" xfId="431"/>
    <cellStyle name="20% - 着色 3 21" xfId="445"/>
    <cellStyle name="20% - 着色 3 22" xfId="459"/>
    <cellStyle name="20% - 着色 3 23" xfId="473"/>
    <cellStyle name="20% - 着色 3 24" xfId="487"/>
    <cellStyle name="20% - 着色 3 3" xfId="158"/>
    <cellStyle name="20% - 着色 3 4" xfId="181"/>
    <cellStyle name="20% - 着色 3 5" xfId="221"/>
    <cellStyle name="20% - 着色 3 6" xfId="235"/>
    <cellStyle name="20% - 着色 3 7" xfId="249"/>
    <cellStyle name="20% - 着色 3 8" xfId="263"/>
    <cellStyle name="20% - 着色 3 9" xfId="277"/>
    <cellStyle name="20% - 着色 4 10" xfId="293"/>
    <cellStyle name="20% - 着色 4 11" xfId="307"/>
    <cellStyle name="20% - 着色 4 12" xfId="321"/>
    <cellStyle name="20% - 着色 4 13" xfId="335"/>
    <cellStyle name="20% - 着色 4 14" xfId="349"/>
    <cellStyle name="20% - 着色 4 15" xfId="363"/>
    <cellStyle name="20% - 着色 4 16" xfId="377"/>
    <cellStyle name="20% - 着色 4 17" xfId="391"/>
    <cellStyle name="20% - 着色 4 18" xfId="405"/>
    <cellStyle name="20% - 着色 4 19" xfId="419"/>
    <cellStyle name="20% - 着色 4 2" xfId="96"/>
    <cellStyle name="20% - 着色 4 20" xfId="433"/>
    <cellStyle name="20% - 着色 4 21" xfId="447"/>
    <cellStyle name="20% - 着色 4 22" xfId="461"/>
    <cellStyle name="20% - 着色 4 23" xfId="475"/>
    <cellStyle name="20% - 着色 4 24" xfId="489"/>
    <cellStyle name="20% - 着色 4 3" xfId="162"/>
    <cellStyle name="20% - 着色 4 4" xfId="183"/>
    <cellStyle name="20% - 着色 4 5" xfId="223"/>
    <cellStyle name="20% - 着色 4 6" xfId="237"/>
    <cellStyle name="20% - 着色 4 7" xfId="251"/>
    <cellStyle name="20% - 着色 4 8" xfId="265"/>
    <cellStyle name="20% - 着色 4 9" xfId="279"/>
    <cellStyle name="20% - 着色 5 10" xfId="295"/>
    <cellStyle name="20% - 着色 5 11" xfId="309"/>
    <cellStyle name="20% - 着色 5 12" xfId="323"/>
    <cellStyle name="20% - 着色 5 13" xfId="337"/>
    <cellStyle name="20% - 着色 5 14" xfId="351"/>
    <cellStyle name="20% - 着色 5 15" xfId="365"/>
    <cellStyle name="20% - 着色 5 16" xfId="379"/>
    <cellStyle name="20% - 着色 5 17" xfId="393"/>
    <cellStyle name="20% - 着色 5 18" xfId="407"/>
    <cellStyle name="20% - 着色 5 19" xfId="421"/>
    <cellStyle name="20% - 着色 5 2" xfId="100"/>
    <cellStyle name="20% - 着色 5 20" xfId="435"/>
    <cellStyle name="20% - 着色 5 21" xfId="449"/>
    <cellStyle name="20% - 着色 5 22" xfId="463"/>
    <cellStyle name="20% - 着色 5 23" xfId="477"/>
    <cellStyle name="20% - 着色 5 24" xfId="491"/>
    <cellStyle name="20% - 着色 5 3" xfId="166"/>
    <cellStyle name="20% - 着色 5 4" xfId="185"/>
    <cellStyle name="20% - 着色 5 5" xfId="225"/>
    <cellStyle name="20% - 着色 5 6" xfId="239"/>
    <cellStyle name="20% - 着色 5 7" xfId="253"/>
    <cellStyle name="20% - 着色 5 8" xfId="267"/>
    <cellStyle name="20% - 着色 5 9" xfId="281"/>
    <cellStyle name="20% - 着色 6 10" xfId="297"/>
    <cellStyle name="20% - 着色 6 11" xfId="311"/>
    <cellStyle name="20% - 着色 6 12" xfId="325"/>
    <cellStyle name="20% - 着色 6 13" xfId="339"/>
    <cellStyle name="20% - 着色 6 14" xfId="353"/>
    <cellStyle name="20% - 着色 6 15" xfId="367"/>
    <cellStyle name="20% - 着色 6 16" xfId="381"/>
    <cellStyle name="20% - 着色 6 17" xfId="395"/>
    <cellStyle name="20% - 着色 6 18" xfId="409"/>
    <cellStyle name="20% - 着色 6 19" xfId="423"/>
    <cellStyle name="20% - 着色 6 2" xfId="104"/>
    <cellStyle name="20% - 着色 6 20" xfId="437"/>
    <cellStyle name="20% - 着色 6 21" xfId="451"/>
    <cellStyle name="20% - 着色 6 22" xfId="465"/>
    <cellStyle name="20% - 着色 6 23" xfId="479"/>
    <cellStyle name="20% - 着色 6 24" xfId="493"/>
    <cellStyle name="20% - 着色 6 3" xfId="170"/>
    <cellStyle name="20% - 着色 6 4" xfId="187"/>
    <cellStyle name="20% - 着色 6 5" xfId="227"/>
    <cellStyle name="20% - 着色 6 6" xfId="241"/>
    <cellStyle name="20% - 着色 6 7" xfId="255"/>
    <cellStyle name="20% - 着色 6 8" xfId="269"/>
    <cellStyle name="20% - 着色 6 9" xfId="283"/>
    <cellStyle name="40% - 强调文字颜色 1" xfId="20" builtinId="31" customBuiltin="1"/>
    <cellStyle name="40% - 强调文字颜色 1 2" xfId="193"/>
    <cellStyle name="40% - 强调文字颜色 2" xfId="24" builtinId="35" customBuiltin="1"/>
    <cellStyle name="40% - 强调文字颜色 2 2" xfId="197"/>
    <cellStyle name="40% - 强调文字颜色 3" xfId="28" builtinId="39" customBuiltin="1"/>
    <cellStyle name="40% - 强调文字颜色 3 2" xfId="201"/>
    <cellStyle name="40% - 强调文字颜色 4" xfId="32" builtinId="43" customBuiltin="1"/>
    <cellStyle name="40% - 强调文字颜色 4 2" xfId="205"/>
    <cellStyle name="40% - 强调文字颜色 5" xfId="36" builtinId="47" customBuiltin="1"/>
    <cellStyle name="40% - 强调文字颜色 5 2" xfId="209"/>
    <cellStyle name="40% - 强调文字颜色 6" xfId="40" builtinId="51" customBuiltin="1"/>
    <cellStyle name="40% - 强调文字颜色 6 2" xfId="213"/>
    <cellStyle name="40% - 着色 1 10" xfId="288"/>
    <cellStyle name="40% - 着色 1 11" xfId="302"/>
    <cellStyle name="40% - 着色 1 12" xfId="316"/>
    <cellStyle name="40% - 着色 1 13" xfId="330"/>
    <cellStyle name="40% - 着色 1 14" xfId="344"/>
    <cellStyle name="40% - 着色 1 15" xfId="358"/>
    <cellStyle name="40% - 着色 1 16" xfId="372"/>
    <cellStyle name="40% - 着色 1 17" xfId="386"/>
    <cellStyle name="40% - 着色 1 18" xfId="400"/>
    <cellStyle name="40% - 着色 1 19" xfId="414"/>
    <cellStyle name="40% - 着色 1 2" xfId="85"/>
    <cellStyle name="40% - 着色 1 20" xfId="428"/>
    <cellStyle name="40% - 着色 1 21" xfId="442"/>
    <cellStyle name="40% - 着色 1 22" xfId="456"/>
    <cellStyle name="40% - 着色 1 23" xfId="470"/>
    <cellStyle name="40% - 着色 1 24" xfId="484"/>
    <cellStyle name="40% - 着色 1 3" xfId="151"/>
    <cellStyle name="40% - 着色 1 4" xfId="178"/>
    <cellStyle name="40% - 着色 1 5" xfId="218"/>
    <cellStyle name="40% - 着色 1 6" xfId="232"/>
    <cellStyle name="40% - 着色 1 7" xfId="246"/>
    <cellStyle name="40% - 着色 1 8" xfId="260"/>
    <cellStyle name="40% - 着色 1 9" xfId="274"/>
    <cellStyle name="40% - 着色 2 10" xfId="290"/>
    <cellStyle name="40% - 着色 2 11" xfId="304"/>
    <cellStyle name="40% - 着色 2 12" xfId="318"/>
    <cellStyle name="40% - 着色 2 13" xfId="332"/>
    <cellStyle name="40% - 着色 2 14" xfId="346"/>
    <cellStyle name="40% - 着色 2 15" xfId="360"/>
    <cellStyle name="40% - 着色 2 16" xfId="374"/>
    <cellStyle name="40% - 着色 2 17" xfId="388"/>
    <cellStyle name="40% - 着色 2 18" xfId="402"/>
    <cellStyle name="40% - 着色 2 19" xfId="416"/>
    <cellStyle name="40% - 着色 2 2" xfId="89"/>
    <cellStyle name="40% - 着色 2 20" xfId="430"/>
    <cellStyle name="40% - 着色 2 21" xfId="444"/>
    <cellStyle name="40% - 着色 2 22" xfId="458"/>
    <cellStyle name="40% - 着色 2 23" xfId="472"/>
    <cellStyle name="40% - 着色 2 24" xfId="486"/>
    <cellStyle name="40% - 着色 2 3" xfId="155"/>
    <cellStyle name="40% - 着色 2 4" xfId="180"/>
    <cellStyle name="40% - 着色 2 5" xfId="220"/>
    <cellStyle name="40% - 着色 2 6" xfId="234"/>
    <cellStyle name="40% - 着色 2 7" xfId="248"/>
    <cellStyle name="40% - 着色 2 8" xfId="262"/>
    <cellStyle name="40% - 着色 2 9" xfId="276"/>
    <cellStyle name="40% - 着色 3 10" xfId="292"/>
    <cellStyle name="40% - 着色 3 11" xfId="306"/>
    <cellStyle name="40% - 着色 3 12" xfId="320"/>
    <cellStyle name="40% - 着色 3 13" xfId="334"/>
    <cellStyle name="40% - 着色 3 14" xfId="348"/>
    <cellStyle name="40% - 着色 3 15" xfId="362"/>
    <cellStyle name="40% - 着色 3 16" xfId="376"/>
    <cellStyle name="40% - 着色 3 17" xfId="390"/>
    <cellStyle name="40% - 着色 3 18" xfId="404"/>
    <cellStyle name="40% - 着色 3 19" xfId="418"/>
    <cellStyle name="40% - 着色 3 2" xfId="93"/>
    <cellStyle name="40% - 着色 3 20" xfId="432"/>
    <cellStyle name="40% - 着色 3 21" xfId="446"/>
    <cellStyle name="40% - 着色 3 22" xfId="460"/>
    <cellStyle name="40% - 着色 3 23" xfId="474"/>
    <cellStyle name="40% - 着色 3 24" xfId="488"/>
    <cellStyle name="40% - 着色 3 3" xfId="159"/>
    <cellStyle name="40% - 着色 3 4" xfId="182"/>
    <cellStyle name="40% - 着色 3 5" xfId="222"/>
    <cellStyle name="40% - 着色 3 6" xfId="236"/>
    <cellStyle name="40% - 着色 3 7" xfId="250"/>
    <cellStyle name="40% - 着色 3 8" xfId="264"/>
    <cellStyle name="40% - 着色 3 9" xfId="278"/>
    <cellStyle name="40% - 着色 4 10" xfId="294"/>
    <cellStyle name="40% - 着色 4 11" xfId="308"/>
    <cellStyle name="40% - 着色 4 12" xfId="322"/>
    <cellStyle name="40% - 着色 4 13" xfId="336"/>
    <cellStyle name="40% - 着色 4 14" xfId="350"/>
    <cellStyle name="40% - 着色 4 15" xfId="364"/>
    <cellStyle name="40% - 着色 4 16" xfId="378"/>
    <cellStyle name="40% - 着色 4 17" xfId="392"/>
    <cellStyle name="40% - 着色 4 18" xfId="406"/>
    <cellStyle name="40% - 着色 4 19" xfId="420"/>
    <cellStyle name="40% - 着色 4 2" xfId="97"/>
    <cellStyle name="40% - 着色 4 20" xfId="434"/>
    <cellStyle name="40% - 着色 4 21" xfId="448"/>
    <cellStyle name="40% - 着色 4 22" xfId="462"/>
    <cellStyle name="40% - 着色 4 23" xfId="476"/>
    <cellStyle name="40% - 着色 4 24" xfId="490"/>
    <cellStyle name="40% - 着色 4 3" xfId="163"/>
    <cellStyle name="40% - 着色 4 4" xfId="184"/>
    <cellStyle name="40% - 着色 4 5" xfId="224"/>
    <cellStyle name="40% - 着色 4 6" xfId="238"/>
    <cellStyle name="40% - 着色 4 7" xfId="252"/>
    <cellStyle name="40% - 着色 4 8" xfId="266"/>
    <cellStyle name="40% - 着色 4 9" xfId="280"/>
    <cellStyle name="40% - 着色 5 10" xfId="296"/>
    <cellStyle name="40% - 着色 5 11" xfId="310"/>
    <cellStyle name="40% - 着色 5 12" xfId="324"/>
    <cellStyle name="40% - 着色 5 13" xfId="338"/>
    <cellStyle name="40% - 着色 5 14" xfId="352"/>
    <cellStyle name="40% - 着色 5 15" xfId="366"/>
    <cellStyle name="40% - 着色 5 16" xfId="380"/>
    <cellStyle name="40% - 着色 5 17" xfId="394"/>
    <cellStyle name="40% - 着色 5 18" xfId="408"/>
    <cellStyle name="40% - 着色 5 19" xfId="422"/>
    <cellStyle name="40% - 着色 5 2" xfId="101"/>
    <cellStyle name="40% - 着色 5 20" xfId="436"/>
    <cellStyle name="40% - 着色 5 21" xfId="450"/>
    <cellStyle name="40% - 着色 5 22" xfId="464"/>
    <cellStyle name="40% - 着色 5 23" xfId="478"/>
    <cellStyle name="40% - 着色 5 24" xfId="492"/>
    <cellStyle name="40% - 着色 5 3" xfId="167"/>
    <cellStyle name="40% - 着色 5 4" xfId="186"/>
    <cellStyle name="40% - 着色 5 5" xfId="226"/>
    <cellStyle name="40% - 着色 5 6" xfId="240"/>
    <cellStyle name="40% - 着色 5 7" xfId="254"/>
    <cellStyle name="40% - 着色 5 8" xfId="268"/>
    <cellStyle name="40% - 着色 5 9" xfId="282"/>
    <cellStyle name="40% - 着色 6 10" xfId="298"/>
    <cellStyle name="40% - 着色 6 11" xfId="312"/>
    <cellStyle name="40% - 着色 6 12" xfId="326"/>
    <cellStyle name="40% - 着色 6 13" xfId="340"/>
    <cellStyle name="40% - 着色 6 14" xfId="354"/>
    <cellStyle name="40% - 着色 6 15" xfId="368"/>
    <cellStyle name="40% - 着色 6 16" xfId="382"/>
    <cellStyle name="40% - 着色 6 17" xfId="396"/>
    <cellStyle name="40% - 着色 6 18" xfId="410"/>
    <cellStyle name="40% - 着色 6 19" xfId="424"/>
    <cellStyle name="40% - 着色 6 2" xfId="105"/>
    <cellStyle name="40% - 着色 6 20" xfId="438"/>
    <cellStyle name="40% - 着色 6 21" xfId="452"/>
    <cellStyle name="40% - 着色 6 22" xfId="466"/>
    <cellStyle name="40% - 着色 6 23" xfId="480"/>
    <cellStyle name="40% - 着色 6 24" xfId="494"/>
    <cellStyle name="40% - 着色 6 3" xfId="171"/>
    <cellStyle name="40% - 着色 6 4" xfId="188"/>
    <cellStyle name="40% - 着色 6 5" xfId="228"/>
    <cellStyle name="40% - 着色 6 6" xfId="242"/>
    <cellStyle name="40% - 着色 6 7" xfId="256"/>
    <cellStyle name="40% - 着色 6 8" xfId="270"/>
    <cellStyle name="40% - 着色 6 9" xfId="284"/>
    <cellStyle name="60% - 强调文字颜色 1" xfId="21" builtinId="32" customBuiltin="1"/>
    <cellStyle name="60% - 强调文字颜色 1 2" xfId="194"/>
    <cellStyle name="60% - 强调文字颜色 2" xfId="25" builtinId="36" customBuiltin="1"/>
    <cellStyle name="60% - 强调文字颜色 2 2" xfId="198"/>
    <cellStyle name="60% - 强调文字颜色 3" xfId="29" builtinId="40" customBuiltin="1"/>
    <cellStyle name="60% - 强调文字颜色 3 2" xfId="202"/>
    <cellStyle name="60% - 强调文字颜色 4" xfId="33" builtinId="44" customBuiltin="1"/>
    <cellStyle name="60% - 强调文字颜色 4 2" xfId="206"/>
    <cellStyle name="60% - 强调文字颜色 5" xfId="37" builtinId="48" customBuiltin="1"/>
    <cellStyle name="60% - 强调文字颜色 5 2" xfId="210"/>
    <cellStyle name="60% - 强调文字颜色 6" xfId="41" builtinId="52" customBuiltin="1"/>
    <cellStyle name="60% - 强调文字颜色 6 2" xfId="214"/>
    <cellStyle name="60% - 着色 1 2" xfId="86"/>
    <cellStyle name="60% - 着色 1 3" xfId="152"/>
    <cellStyle name="60% - 着色 2 2" xfId="90"/>
    <cellStyle name="60% - 着色 2 3" xfId="156"/>
    <cellStyle name="60% - 着色 3 2" xfId="94"/>
    <cellStyle name="60% - 着色 3 3" xfId="160"/>
    <cellStyle name="60% - 着色 4 2" xfId="98"/>
    <cellStyle name="60% - 着色 4 3" xfId="164"/>
    <cellStyle name="60% - 着色 5 2" xfId="102"/>
    <cellStyle name="60% - 着色 5 3" xfId="168"/>
    <cellStyle name="60% - 着色 6 2" xfId="106"/>
    <cellStyle name="60% - 着色 6 3" xfId="172"/>
    <cellStyle name="OBI_ColHeader" xfId="109"/>
    <cellStyle name="标题" xfId="1" builtinId="15" customBuiltin="1"/>
    <cellStyle name="标题 1" xfId="2" builtinId="16" customBuiltin="1"/>
    <cellStyle name="标题 1 2" xfId="68"/>
    <cellStyle name="标题 1 3" xfId="133"/>
    <cellStyle name="标题 2" xfId="3" builtinId="17" customBuiltin="1"/>
    <cellStyle name="标题 2 2" xfId="69"/>
    <cellStyle name="标题 2 3" xfId="134"/>
    <cellStyle name="标题 3" xfId="4" builtinId="18" customBuiltin="1"/>
    <cellStyle name="标题 3 2" xfId="70"/>
    <cellStyle name="标题 3 3" xfId="135"/>
    <cellStyle name="标题 4" xfId="5" builtinId="19" customBuiltin="1"/>
    <cellStyle name="标题 4 2" xfId="71"/>
    <cellStyle name="标题 4 3" xfId="136"/>
    <cellStyle name="标题 5" xfId="53"/>
    <cellStyle name="标题 6" xfId="67"/>
    <cellStyle name="标题 7" xfId="132"/>
    <cellStyle name="差" xfId="7" builtinId="27" customBuiltin="1"/>
    <cellStyle name="差 2" xfId="73"/>
    <cellStyle name="差 3" xfId="138"/>
    <cellStyle name="常规" xfId="0" builtinId="0" customBuiltin="1"/>
    <cellStyle name="常规 10" xfId="52"/>
    <cellStyle name="常规 10 2" xfId="61"/>
    <cellStyle name="常规 11" xfId="62"/>
    <cellStyle name="常规 12" xfId="110"/>
    <cellStyle name="常规 13" xfId="131"/>
    <cellStyle name="常规 14" xfId="175"/>
    <cellStyle name="常规 15" xfId="189"/>
    <cellStyle name="常规 16" xfId="215"/>
    <cellStyle name="常规 17" xfId="229"/>
    <cellStyle name="常规 18" xfId="243"/>
    <cellStyle name="常规 19" xfId="257"/>
    <cellStyle name="常规 2" xfId="44"/>
    <cellStyle name="常规 20" xfId="271"/>
    <cellStyle name="常规 21" xfId="285"/>
    <cellStyle name="常规 22" xfId="299"/>
    <cellStyle name="常规 23" xfId="313"/>
    <cellStyle name="常规 24" xfId="327"/>
    <cellStyle name="常规 25" xfId="341"/>
    <cellStyle name="常规 26" xfId="355"/>
    <cellStyle name="常规 27" xfId="369"/>
    <cellStyle name="常规 28" xfId="383"/>
    <cellStyle name="常规 29" xfId="397"/>
    <cellStyle name="常规 3" xfId="45"/>
    <cellStyle name="常规 3 2" xfId="54"/>
    <cellStyle name="常规 30" xfId="411"/>
    <cellStyle name="常规 31" xfId="425"/>
    <cellStyle name="常规 32" xfId="439"/>
    <cellStyle name="常规 33" xfId="453"/>
    <cellStyle name="常规 34" xfId="467"/>
    <cellStyle name="常规 35" xfId="481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超链接 3" xfId="173"/>
    <cellStyle name="好" xfId="6" builtinId="26" customBuiltin="1"/>
    <cellStyle name="好 2" xfId="72"/>
    <cellStyle name="好 3" xfId="137"/>
    <cellStyle name="汇总" xfId="17" builtinId="25" customBuiltin="1"/>
    <cellStyle name="汇总 2" xfId="82"/>
    <cellStyle name="汇总 3" xfId="148"/>
    <cellStyle name="货币" xfId="113" builtinId="4" customBuiltin="1"/>
    <cellStyle name="货币 2" xfId="65"/>
    <cellStyle name="货币[0]" xfId="114" builtinId="7" customBuiltin="1"/>
    <cellStyle name="货币[0] 2" xfId="66"/>
    <cellStyle name="计算" xfId="11" builtinId="22" customBuiltin="1"/>
    <cellStyle name="计算 2" xfId="77"/>
    <cellStyle name="计算 3" xfId="142"/>
    <cellStyle name="检查单元格" xfId="13" builtinId="23" customBuiltin="1"/>
    <cellStyle name="检查单元格 2" xfId="79"/>
    <cellStyle name="检查单元格 3" xfId="144"/>
    <cellStyle name="解释性文本" xfId="16" builtinId="53" customBuiltin="1"/>
    <cellStyle name="解释性文本 2" xfId="81"/>
    <cellStyle name="解释性文本 3" xfId="147"/>
    <cellStyle name="警告文本" xfId="14" builtinId="11" customBuiltin="1"/>
    <cellStyle name="警告文本 2" xfId="80"/>
    <cellStyle name="警告文本 3" xfId="145"/>
    <cellStyle name="链接单元格" xfId="12" builtinId="24" customBuiltin="1"/>
    <cellStyle name="链接单元格 2" xfId="78"/>
    <cellStyle name="链接单元格 3" xfId="143"/>
    <cellStyle name="千位分隔" xfId="111" builtinId="3" customBuiltin="1"/>
    <cellStyle name="千位分隔 2" xfId="63"/>
    <cellStyle name="千位分隔[0]" xfId="112" builtinId="6" customBuiltin="1"/>
    <cellStyle name="千位分隔[0] 2" xfId="64"/>
    <cellStyle name="强调文字颜色 1" xfId="18" builtinId="29" customBuiltin="1"/>
    <cellStyle name="强调文字颜色 1 2" xfId="191"/>
    <cellStyle name="强调文字颜色 2" xfId="22" builtinId="33" customBuiltin="1"/>
    <cellStyle name="强调文字颜色 2 2" xfId="195"/>
    <cellStyle name="强调文字颜色 3" xfId="26" builtinId="37" customBuiltin="1"/>
    <cellStyle name="强调文字颜色 3 2" xfId="199"/>
    <cellStyle name="强调文字颜色 4" xfId="30" builtinId="41" customBuiltin="1"/>
    <cellStyle name="强调文字颜色 4 2" xfId="203"/>
    <cellStyle name="强调文字颜色 5" xfId="34" builtinId="45" customBuiltin="1"/>
    <cellStyle name="强调文字颜色 5 2" xfId="207"/>
    <cellStyle name="强调文字颜色 6" xfId="38" builtinId="49" customBuiltin="1"/>
    <cellStyle name="强调文字颜色 6 2" xfId="211"/>
    <cellStyle name="适中" xfId="8" builtinId="28" customBuiltin="1"/>
    <cellStyle name="适中 2" xfId="74"/>
    <cellStyle name="适中 3" xfId="139"/>
    <cellStyle name="输出" xfId="10" builtinId="21" customBuiltin="1"/>
    <cellStyle name="输出 2" xfId="76"/>
    <cellStyle name="输出 3" xfId="141"/>
    <cellStyle name="输入" xfId="9" builtinId="20" customBuiltin="1"/>
    <cellStyle name="输入 2" xfId="75"/>
    <cellStyle name="输入 3" xfId="140"/>
    <cellStyle name="已访问的超链接" xfId="43" builtinId="9" customBuiltin="1"/>
    <cellStyle name="已访问的超链接 2" xfId="108"/>
    <cellStyle name="已访问的超链接 3" xfId="174"/>
    <cellStyle name="着色 1 2" xfId="83"/>
    <cellStyle name="着色 1 3" xfId="149"/>
    <cellStyle name="着色 2 2" xfId="87"/>
    <cellStyle name="着色 2 3" xfId="153"/>
    <cellStyle name="着色 3 2" xfId="91"/>
    <cellStyle name="着色 3 3" xfId="157"/>
    <cellStyle name="着色 4 2" xfId="95"/>
    <cellStyle name="着色 4 3" xfId="161"/>
    <cellStyle name="着色 5 2" xfId="99"/>
    <cellStyle name="着色 5 3" xfId="165"/>
    <cellStyle name="着色 6 2" xfId="103"/>
    <cellStyle name="着色 6 3" xfId="169"/>
    <cellStyle name="注释" xfId="15" builtinId="10" customBuiltin="1"/>
    <cellStyle name="注释 10" xfId="123"/>
    <cellStyle name="注释 11" xfId="124"/>
    <cellStyle name="注释 12" xfId="125"/>
    <cellStyle name="注释 13" xfId="126"/>
    <cellStyle name="注释 14" xfId="127"/>
    <cellStyle name="注释 15" xfId="128"/>
    <cellStyle name="注释 16" xfId="129"/>
    <cellStyle name="注释 17" xfId="130"/>
    <cellStyle name="注释 18" xfId="146"/>
    <cellStyle name="注释 19" xfId="176"/>
    <cellStyle name="注释 2" xfId="115"/>
    <cellStyle name="注释 20" xfId="190"/>
    <cellStyle name="注释 21" xfId="216"/>
    <cellStyle name="注释 22" xfId="230"/>
    <cellStyle name="注释 23" xfId="244"/>
    <cellStyle name="注释 24" xfId="258"/>
    <cellStyle name="注释 25" xfId="272"/>
    <cellStyle name="注释 26" xfId="286"/>
    <cellStyle name="注释 27" xfId="300"/>
    <cellStyle name="注释 28" xfId="314"/>
    <cellStyle name="注释 29" xfId="328"/>
    <cellStyle name="注释 3" xfId="116"/>
    <cellStyle name="注释 30" xfId="342"/>
    <cellStyle name="注释 31" xfId="356"/>
    <cellStyle name="注释 32" xfId="370"/>
    <cellStyle name="注释 33" xfId="384"/>
    <cellStyle name="注释 34" xfId="398"/>
    <cellStyle name="注释 35" xfId="412"/>
    <cellStyle name="注释 36" xfId="426"/>
    <cellStyle name="注释 37" xfId="440"/>
    <cellStyle name="注释 38" xfId="454"/>
    <cellStyle name="注释 39" xfId="468"/>
    <cellStyle name="注释 4" xfId="117"/>
    <cellStyle name="注释 40" xfId="482"/>
    <cellStyle name="注释 5" xfId="118"/>
    <cellStyle name="注释 6" xfId="119"/>
    <cellStyle name="注释 7" xfId="120"/>
    <cellStyle name="注释 8" xfId="121"/>
    <cellStyle name="注释 9" xfId="12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671" Type="http://schemas.openxmlformats.org/officeDocument/2006/relationships/hyperlink" Target="cid:7a4c69bc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531" Type="http://schemas.openxmlformats.org/officeDocument/2006/relationships/hyperlink" Target="cid:9de9f65e2" TargetMode="External"/><Relationship Id="rId573" Type="http://schemas.openxmlformats.org/officeDocument/2006/relationships/hyperlink" Target="cid:396108812" TargetMode="External"/><Relationship Id="rId629" Type="http://schemas.openxmlformats.org/officeDocument/2006/relationships/hyperlink" Target="cid:ee19d12f2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640" Type="http://schemas.openxmlformats.org/officeDocument/2006/relationships/image" Target="cid:8ce589313" TargetMode="External"/><Relationship Id="rId682" Type="http://schemas.openxmlformats.org/officeDocument/2006/relationships/image" Target="cid:9d3b1976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42" Type="http://schemas.openxmlformats.org/officeDocument/2006/relationships/image" Target="cid:c1f4b6d313" TargetMode="External"/><Relationship Id="rId584" Type="http://schemas.openxmlformats.org/officeDocument/2006/relationships/image" Target="cid:5d65a7e413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86" Type="http://schemas.openxmlformats.org/officeDocument/2006/relationships/image" Target="cid:f41228aa13" TargetMode="External"/><Relationship Id="rId651" Type="http://schemas.openxmlformats.org/officeDocument/2006/relationships/hyperlink" Target="cid:312c57532" TargetMode="External"/><Relationship Id="rId693" Type="http://schemas.openxmlformats.org/officeDocument/2006/relationships/hyperlink" Target="cid:c66f33332" TargetMode="External"/><Relationship Id="rId707" Type="http://schemas.openxmlformats.org/officeDocument/2006/relationships/hyperlink" Target="cid:ff5408d62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511" Type="http://schemas.openxmlformats.org/officeDocument/2006/relationships/hyperlink" Target="cid:55e93fe82" TargetMode="External"/><Relationship Id="rId553" Type="http://schemas.openxmlformats.org/officeDocument/2006/relationships/hyperlink" Target="cid:ebcc17232" TargetMode="External"/><Relationship Id="rId609" Type="http://schemas.openxmlformats.org/officeDocument/2006/relationships/hyperlink" Target="cid:a0d800e02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595" Type="http://schemas.openxmlformats.org/officeDocument/2006/relationships/hyperlink" Target="cid:63298944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497" Type="http://schemas.openxmlformats.org/officeDocument/2006/relationships/hyperlink" Target="cid:225aa59d2" TargetMode="External"/><Relationship Id="rId620" Type="http://schemas.openxmlformats.org/officeDocument/2006/relationships/image" Target="cid:c58b0f2713" TargetMode="External"/><Relationship Id="rId662" Type="http://schemas.openxmlformats.org/officeDocument/2006/relationships/image" Target="cid:55245cd713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22" Type="http://schemas.openxmlformats.org/officeDocument/2006/relationships/image" Target="cid:7a2e86d013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564" Type="http://schemas.openxmlformats.org/officeDocument/2006/relationships/image" Target="cid:f2a015013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466" Type="http://schemas.openxmlformats.org/officeDocument/2006/relationships/image" Target="cid:70e2548113" TargetMode="External"/><Relationship Id="rId631" Type="http://schemas.openxmlformats.org/officeDocument/2006/relationships/hyperlink" Target="cid:f336addb2" TargetMode="External"/><Relationship Id="rId673" Type="http://schemas.openxmlformats.org/officeDocument/2006/relationships/hyperlink" Target="cid:7f43d4242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533" Type="http://schemas.openxmlformats.org/officeDocument/2006/relationships/hyperlink" Target="cid:a3e4f28f2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575" Type="http://schemas.openxmlformats.org/officeDocument/2006/relationships/hyperlink" Target="cid:3d8c6a572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477" Type="http://schemas.openxmlformats.org/officeDocument/2006/relationships/hyperlink" Target="cid:d507c8292" TargetMode="External"/><Relationship Id="rId600" Type="http://schemas.openxmlformats.org/officeDocument/2006/relationships/image" Target="cid:7cd4f13913" TargetMode="External"/><Relationship Id="rId642" Type="http://schemas.openxmlformats.org/officeDocument/2006/relationships/image" Target="cid:cffdcff13" TargetMode="External"/><Relationship Id="rId684" Type="http://schemas.openxmlformats.org/officeDocument/2006/relationships/image" Target="cid:a2dc87f013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502" Type="http://schemas.openxmlformats.org/officeDocument/2006/relationships/image" Target="cid:36f12f0113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544" Type="http://schemas.openxmlformats.org/officeDocument/2006/relationships/image" Target="cid:c7314bf313" TargetMode="External"/><Relationship Id="rId586" Type="http://schemas.openxmlformats.org/officeDocument/2006/relationships/image" Target="cid:61b2a1ef13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611" Type="http://schemas.openxmlformats.org/officeDocument/2006/relationships/hyperlink" Target="cid:a5fed8522" TargetMode="External"/><Relationship Id="rId653" Type="http://schemas.openxmlformats.org/officeDocument/2006/relationships/hyperlink" Target="cid:3648ce612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88" Type="http://schemas.openxmlformats.org/officeDocument/2006/relationships/image" Target="cid:f921107413" TargetMode="External"/><Relationship Id="rId695" Type="http://schemas.openxmlformats.org/officeDocument/2006/relationships/hyperlink" Target="cid:cbad980a2" TargetMode="External"/><Relationship Id="rId709" Type="http://schemas.openxmlformats.org/officeDocument/2006/relationships/hyperlink" Target="cid:43e25e42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513" Type="http://schemas.openxmlformats.org/officeDocument/2006/relationships/hyperlink" Target="cid:5c15928c2" TargetMode="External"/><Relationship Id="rId555" Type="http://schemas.openxmlformats.org/officeDocument/2006/relationships/hyperlink" Target="cid:f049fb932" TargetMode="External"/><Relationship Id="rId597" Type="http://schemas.openxmlformats.org/officeDocument/2006/relationships/hyperlink" Target="cid:77ad0c782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622" Type="http://schemas.openxmlformats.org/officeDocument/2006/relationships/image" Target="cid:ca1bb4ac13" TargetMode="External"/><Relationship Id="rId261" Type="http://schemas.openxmlformats.org/officeDocument/2006/relationships/hyperlink" Target="cid:7804080e2" TargetMode="External"/><Relationship Id="rId499" Type="http://schemas.openxmlformats.org/officeDocument/2006/relationships/hyperlink" Target="cid:31c440202" TargetMode="External"/><Relationship Id="rId664" Type="http://schemas.openxmlformats.org/officeDocument/2006/relationships/image" Target="cid:5a66da5c13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524" Type="http://schemas.openxmlformats.org/officeDocument/2006/relationships/image" Target="cid:7f1ab22313" TargetMode="External"/><Relationship Id="rId566" Type="http://schemas.openxmlformats.org/officeDocument/2006/relationships/image" Target="cid:1486e01413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633" Type="http://schemas.openxmlformats.org/officeDocument/2006/relationships/hyperlink" Target="cid:2a34ef72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675" Type="http://schemas.openxmlformats.org/officeDocument/2006/relationships/hyperlink" Target="cid:8378b63d2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535" Type="http://schemas.openxmlformats.org/officeDocument/2006/relationships/hyperlink" Target="cid:a82808e22" TargetMode="External"/><Relationship Id="rId577" Type="http://schemas.openxmlformats.org/officeDocument/2006/relationships/hyperlink" Target="cid:42aef7972" TargetMode="External"/><Relationship Id="rId700" Type="http://schemas.openxmlformats.org/officeDocument/2006/relationships/image" Target="cid:e02c11b5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602" Type="http://schemas.openxmlformats.org/officeDocument/2006/relationships/image" Target="cid:81fbe07713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479" Type="http://schemas.openxmlformats.org/officeDocument/2006/relationships/hyperlink" Target="cid:db19d21f2" TargetMode="External"/><Relationship Id="rId644" Type="http://schemas.openxmlformats.org/officeDocument/2006/relationships/image" Target="cid:1212874113" TargetMode="External"/><Relationship Id="rId686" Type="http://schemas.openxmlformats.org/officeDocument/2006/relationships/image" Target="cid:a3929bb113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546" Type="http://schemas.openxmlformats.org/officeDocument/2006/relationships/image" Target="cid:cc488cb713" TargetMode="External"/><Relationship Id="rId711" Type="http://schemas.openxmlformats.org/officeDocument/2006/relationships/hyperlink" Target="cid:97be427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588" Type="http://schemas.openxmlformats.org/officeDocument/2006/relationships/image" Target="cid:680b06d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613" Type="http://schemas.openxmlformats.org/officeDocument/2006/relationships/hyperlink" Target="cid:ab8186602" TargetMode="External"/><Relationship Id="rId655" Type="http://schemas.openxmlformats.org/officeDocument/2006/relationships/hyperlink" Target="cid:3c6b66212" TargetMode="External"/><Relationship Id="rId697" Type="http://schemas.openxmlformats.org/officeDocument/2006/relationships/hyperlink" Target="cid:db546e002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515" Type="http://schemas.openxmlformats.org/officeDocument/2006/relationships/hyperlink" Target="cid:617250ef2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557" Type="http://schemas.openxmlformats.org/officeDocument/2006/relationships/hyperlink" Target="cid:f57373d02" TargetMode="External"/><Relationship Id="rId599" Type="http://schemas.openxmlformats.org/officeDocument/2006/relationships/hyperlink" Target="cid:7cd4f11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624" Type="http://schemas.openxmlformats.org/officeDocument/2006/relationships/image" Target="cid:cf309d6013" TargetMode="External"/><Relationship Id="rId666" Type="http://schemas.openxmlformats.org/officeDocument/2006/relationships/image" Target="cid:5f8f72ba13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470" Type="http://schemas.openxmlformats.org/officeDocument/2006/relationships/image" Target="cid:1643af9513" TargetMode="External"/><Relationship Id="rId526" Type="http://schemas.openxmlformats.org/officeDocument/2006/relationships/image" Target="cid:842f442513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568" Type="http://schemas.openxmlformats.org/officeDocument/2006/relationships/image" Target="cid:1b05e04f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635" Type="http://schemas.openxmlformats.org/officeDocument/2006/relationships/hyperlink" Target="cid:2a6400a2" TargetMode="External"/><Relationship Id="rId677" Type="http://schemas.openxmlformats.org/officeDocument/2006/relationships/hyperlink" Target="cid:92f0c2722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481" Type="http://schemas.openxmlformats.org/officeDocument/2006/relationships/hyperlink" Target="cid:e9adde472" TargetMode="External"/><Relationship Id="rId702" Type="http://schemas.openxmlformats.org/officeDocument/2006/relationships/image" Target="cid:e552dc09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537" Type="http://schemas.openxmlformats.org/officeDocument/2006/relationships/hyperlink" Target="cid:ad5e98cf2" TargetMode="External"/><Relationship Id="rId579" Type="http://schemas.openxmlformats.org/officeDocument/2006/relationships/hyperlink" Target="cid:521d87e62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590" Type="http://schemas.openxmlformats.org/officeDocument/2006/relationships/image" Target="cid:546d451e13" TargetMode="External"/><Relationship Id="rId604" Type="http://schemas.openxmlformats.org/officeDocument/2006/relationships/image" Target="cid:880ae98a13" TargetMode="External"/><Relationship Id="rId646" Type="http://schemas.openxmlformats.org/officeDocument/2006/relationships/image" Target="cid:174ffe7613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506" Type="http://schemas.openxmlformats.org/officeDocument/2006/relationships/image" Target="cid:413c742113" TargetMode="External"/><Relationship Id="rId688" Type="http://schemas.openxmlformats.org/officeDocument/2006/relationships/image" Target="cid:a7986da9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492" Type="http://schemas.openxmlformats.org/officeDocument/2006/relationships/image" Target="cid:12de1e3b13" TargetMode="External"/><Relationship Id="rId548" Type="http://schemas.openxmlformats.org/officeDocument/2006/relationships/image" Target="cid:d15f957713" TargetMode="External"/><Relationship Id="rId713" Type="http://schemas.openxmlformats.org/officeDocument/2006/relationships/hyperlink" Target="cid:f6972582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615" Type="http://schemas.openxmlformats.org/officeDocument/2006/relationships/hyperlink" Target="cid:ba9273f62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657" Type="http://schemas.openxmlformats.org/officeDocument/2006/relationships/hyperlink" Target="cid:4accbf962" TargetMode="External"/><Relationship Id="rId699" Type="http://schemas.openxmlformats.org/officeDocument/2006/relationships/hyperlink" Target="cid:e02c118e2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6f2111c2" TargetMode="External"/><Relationship Id="rId517" Type="http://schemas.openxmlformats.org/officeDocument/2006/relationships/hyperlink" Target="cid:66098c0e2" TargetMode="External"/><Relationship Id="rId559" Type="http://schemas.openxmlformats.org/officeDocument/2006/relationships/hyperlink" Target="cid:a077f90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570" Type="http://schemas.openxmlformats.org/officeDocument/2006/relationships/image" Target="cid:2e1706e013" TargetMode="External"/><Relationship Id="rId626" Type="http://schemas.openxmlformats.org/officeDocument/2006/relationships/image" Target="cid:cfefaa3513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668" Type="http://schemas.openxmlformats.org/officeDocument/2006/relationships/image" Target="cid:744bebe3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472" Type="http://schemas.openxmlformats.org/officeDocument/2006/relationships/image" Target="cid:c5b52bf313" TargetMode="External"/><Relationship Id="rId528" Type="http://schemas.openxmlformats.org/officeDocument/2006/relationships/image" Target="cid:894d42c613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581" Type="http://schemas.openxmlformats.org/officeDocument/2006/relationships/hyperlink" Target="cid:574488562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637" Type="http://schemas.openxmlformats.org/officeDocument/2006/relationships/hyperlink" Target="cid:2a827322" TargetMode="External"/><Relationship Id="rId679" Type="http://schemas.openxmlformats.org/officeDocument/2006/relationships/hyperlink" Target="cid:981a02282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83" Type="http://schemas.openxmlformats.org/officeDocument/2006/relationships/hyperlink" Target="cid:eed1948d2" TargetMode="External"/><Relationship Id="rId539" Type="http://schemas.openxmlformats.org/officeDocument/2006/relationships/hyperlink" Target="cid:b26ab2aa2" TargetMode="External"/><Relationship Id="rId690" Type="http://schemas.openxmlformats.org/officeDocument/2006/relationships/image" Target="cid:bc352fc613" TargetMode="External"/><Relationship Id="rId704" Type="http://schemas.openxmlformats.org/officeDocument/2006/relationships/image" Target="cid:ea7a712f13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43" Type="http://schemas.openxmlformats.org/officeDocument/2006/relationships/hyperlink" Target="cid:b85e622f2" TargetMode="External"/><Relationship Id="rId550" Type="http://schemas.openxmlformats.org/officeDocument/2006/relationships/image" Target="cid:d68ab9df13" TargetMode="External"/><Relationship Id="rId82" Type="http://schemas.openxmlformats.org/officeDocument/2006/relationships/image" Target="cid:27d6fe1a13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592" Type="http://schemas.openxmlformats.org/officeDocument/2006/relationships/image" Target="cid:58d5456613" TargetMode="External"/><Relationship Id="rId606" Type="http://schemas.openxmlformats.org/officeDocument/2006/relationships/image" Target="cid:968b5fea13" TargetMode="External"/><Relationship Id="rId648" Type="http://schemas.openxmlformats.org/officeDocument/2006/relationships/image" Target="cid:26b6ba8e13" TargetMode="External"/><Relationship Id="rId245" Type="http://schemas.openxmlformats.org/officeDocument/2006/relationships/hyperlink" Target="cid:451c38c72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52" Type="http://schemas.openxmlformats.org/officeDocument/2006/relationships/image" Target="cid:6ea40ed913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715" Type="http://schemas.openxmlformats.org/officeDocument/2006/relationships/hyperlink" Target="cid:2d6dbc512" TargetMode="External"/><Relationship Id="rId105" Type="http://schemas.openxmlformats.org/officeDocument/2006/relationships/hyperlink" Target="cid:7f5152d02" TargetMode="External"/><Relationship Id="rId147" Type="http://schemas.openxmlformats.org/officeDocument/2006/relationships/hyperlink" Target="cid:e39a52552" TargetMode="External"/><Relationship Id="rId312" Type="http://schemas.openxmlformats.org/officeDocument/2006/relationships/image" Target="cid:3176d9a713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561" Type="http://schemas.openxmlformats.org/officeDocument/2006/relationships/hyperlink" Target="cid:ac5444b2" TargetMode="External"/><Relationship Id="rId582" Type="http://schemas.openxmlformats.org/officeDocument/2006/relationships/image" Target="cid:5744887d13" TargetMode="External"/><Relationship Id="rId617" Type="http://schemas.openxmlformats.org/officeDocument/2006/relationships/hyperlink" Target="cid:bfc298fa2" TargetMode="External"/><Relationship Id="rId638" Type="http://schemas.openxmlformats.org/officeDocument/2006/relationships/image" Target="cid:2a8275a13" TargetMode="External"/><Relationship Id="rId659" Type="http://schemas.openxmlformats.org/officeDocument/2006/relationships/hyperlink" Target="cid:500228512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463" Type="http://schemas.openxmlformats.org/officeDocument/2006/relationships/hyperlink" Target="cid:cd46ec842" TargetMode="External"/><Relationship Id="rId484" Type="http://schemas.openxmlformats.org/officeDocument/2006/relationships/image" Target="cid:eed194b213" TargetMode="External"/><Relationship Id="rId519" Type="http://schemas.openxmlformats.org/officeDocument/2006/relationships/hyperlink" Target="cid:6a60cd972" TargetMode="External"/><Relationship Id="rId670" Type="http://schemas.openxmlformats.org/officeDocument/2006/relationships/image" Target="cid:75c2f99b13" TargetMode="External"/><Relationship Id="rId705" Type="http://schemas.openxmlformats.org/officeDocument/2006/relationships/hyperlink" Target="cid:ef980759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530" Type="http://schemas.openxmlformats.org/officeDocument/2006/relationships/image" Target="cid:8e741fe313" TargetMode="External"/><Relationship Id="rId691" Type="http://schemas.openxmlformats.org/officeDocument/2006/relationships/hyperlink" Target="cid:c229ee2d2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551" Type="http://schemas.openxmlformats.org/officeDocument/2006/relationships/hyperlink" Target="cid:e606bbf52" TargetMode="External"/><Relationship Id="rId572" Type="http://schemas.openxmlformats.org/officeDocument/2006/relationships/image" Target="cid:33374fa113" TargetMode="External"/><Relationship Id="rId593" Type="http://schemas.openxmlformats.org/officeDocument/2006/relationships/hyperlink" Target="cid:5deba7452" TargetMode="External"/><Relationship Id="rId607" Type="http://schemas.openxmlformats.org/officeDocument/2006/relationships/hyperlink" Target="cid:9ba56f752" TargetMode="External"/><Relationship Id="rId628" Type="http://schemas.openxmlformats.org/officeDocument/2006/relationships/image" Target="cid:e8e5efd513" TargetMode="External"/><Relationship Id="rId649" Type="http://schemas.openxmlformats.org/officeDocument/2006/relationships/hyperlink" Target="cid:2be861642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474" Type="http://schemas.openxmlformats.org/officeDocument/2006/relationships/image" Target="cid:cac018c913" TargetMode="External"/><Relationship Id="rId509" Type="http://schemas.openxmlformats.org/officeDocument/2006/relationships/hyperlink" Target="cid:55e626f22" TargetMode="External"/><Relationship Id="rId660" Type="http://schemas.openxmlformats.org/officeDocument/2006/relationships/image" Target="cid:5002287713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495" Type="http://schemas.openxmlformats.org/officeDocument/2006/relationships/hyperlink" Target="cid:1def42792" TargetMode="External"/><Relationship Id="rId681" Type="http://schemas.openxmlformats.org/officeDocument/2006/relationships/hyperlink" Target="cid:9d3b194e2" TargetMode="External"/><Relationship Id="rId716" Type="http://schemas.openxmlformats.org/officeDocument/2006/relationships/image" Target="cid:2d6dbc7513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520" Type="http://schemas.openxmlformats.org/officeDocument/2006/relationships/image" Target="cid:6a60cdbf13" TargetMode="External"/><Relationship Id="rId541" Type="http://schemas.openxmlformats.org/officeDocument/2006/relationships/hyperlink" Target="cid:c1f4b6ac2" TargetMode="External"/><Relationship Id="rId562" Type="http://schemas.openxmlformats.org/officeDocument/2006/relationships/image" Target="cid:ac5447513" TargetMode="External"/><Relationship Id="rId583" Type="http://schemas.openxmlformats.org/officeDocument/2006/relationships/hyperlink" Target="cid:5d65a7c02" TargetMode="External"/><Relationship Id="rId618" Type="http://schemas.openxmlformats.org/officeDocument/2006/relationships/image" Target="cid:bfc2992113" TargetMode="External"/><Relationship Id="rId639" Type="http://schemas.openxmlformats.org/officeDocument/2006/relationships/hyperlink" Target="cid:8ce5866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464" Type="http://schemas.openxmlformats.org/officeDocument/2006/relationships/image" Target="cid:cd46eca713" TargetMode="External"/><Relationship Id="rId650" Type="http://schemas.openxmlformats.org/officeDocument/2006/relationships/image" Target="cid:2be8618a13" TargetMode="External"/><Relationship Id="rId303" Type="http://schemas.openxmlformats.org/officeDocument/2006/relationships/hyperlink" Target="cid:85846372" TargetMode="External"/><Relationship Id="rId485" Type="http://schemas.openxmlformats.org/officeDocument/2006/relationships/hyperlink" Target="cid:f412288c2" TargetMode="External"/><Relationship Id="rId692" Type="http://schemas.openxmlformats.org/officeDocument/2006/relationships/image" Target="cid:c229ee5013" TargetMode="External"/><Relationship Id="rId706" Type="http://schemas.openxmlformats.org/officeDocument/2006/relationships/image" Target="cid:ef98077f13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510" Type="http://schemas.openxmlformats.org/officeDocument/2006/relationships/image" Target="cid:55e6272213" TargetMode="External"/><Relationship Id="rId552" Type="http://schemas.openxmlformats.org/officeDocument/2006/relationships/image" Target="cid:e606bc1c13" TargetMode="External"/><Relationship Id="rId594" Type="http://schemas.openxmlformats.org/officeDocument/2006/relationships/image" Target="cid:5deba76d13" TargetMode="External"/><Relationship Id="rId608" Type="http://schemas.openxmlformats.org/officeDocument/2006/relationships/image" Target="cid:9ba56f9813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496" Type="http://schemas.openxmlformats.org/officeDocument/2006/relationships/image" Target="cid:1def42a013" TargetMode="External"/><Relationship Id="rId661" Type="http://schemas.openxmlformats.org/officeDocument/2006/relationships/hyperlink" Target="cid:55245ca62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521" Type="http://schemas.openxmlformats.org/officeDocument/2006/relationships/hyperlink" Target="cid:7a2e86af2" TargetMode="External"/><Relationship Id="rId563" Type="http://schemas.openxmlformats.org/officeDocument/2006/relationships/hyperlink" Target="cid:f2a01292" TargetMode="External"/><Relationship Id="rId619" Type="http://schemas.openxmlformats.org/officeDocument/2006/relationships/hyperlink" Target="cid:c58b0eff2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630" Type="http://schemas.openxmlformats.org/officeDocument/2006/relationships/image" Target="cid:ee19d15713" TargetMode="External"/><Relationship Id="rId672" Type="http://schemas.openxmlformats.org/officeDocument/2006/relationships/image" Target="cid:7a4c69e413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532" Type="http://schemas.openxmlformats.org/officeDocument/2006/relationships/image" Target="cid:9de9f68413" TargetMode="External"/><Relationship Id="rId574" Type="http://schemas.openxmlformats.org/officeDocument/2006/relationships/image" Target="cid:396108aa13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476" Type="http://schemas.openxmlformats.org/officeDocument/2006/relationships/image" Target="cid:cfe0646113" TargetMode="External"/><Relationship Id="rId641" Type="http://schemas.openxmlformats.org/officeDocument/2006/relationships/hyperlink" Target="cid:cffdcdd2" TargetMode="External"/><Relationship Id="rId683" Type="http://schemas.openxmlformats.org/officeDocument/2006/relationships/hyperlink" Target="cid:a2dc87c62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501" Type="http://schemas.openxmlformats.org/officeDocument/2006/relationships/hyperlink" Target="cid:36f12ed32" TargetMode="External"/><Relationship Id="rId543" Type="http://schemas.openxmlformats.org/officeDocument/2006/relationships/hyperlink" Target="cid:c7314bce2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585" Type="http://schemas.openxmlformats.org/officeDocument/2006/relationships/hyperlink" Target="cid:61b2a1cb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487" Type="http://schemas.openxmlformats.org/officeDocument/2006/relationships/hyperlink" Target="cid:f92110532" TargetMode="External"/><Relationship Id="rId610" Type="http://schemas.openxmlformats.org/officeDocument/2006/relationships/image" Target="cid:a0d8010713" TargetMode="External"/><Relationship Id="rId652" Type="http://schemas.openxmlformats.org/officeDocument/2006/relationships/image" Target="cid:312c577b13" TargetMode="External"/><Relationship Id="rId694" Type="http://schemas.openxmlformats.org/officeDocument/2006/relationships/image" Target="cid:c66f335a13" TargetMode="External"/><Relationship Id="rId708" Type="http://schemas.openxmlformats.org/officeDocument/2006/relationships/image" Target="cid:ff5408fb13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512" Type="http://schemas.openxmlformats.org/officeDocument/2006/relationships/image" Target="cid:55e9400c13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554" Type="http://schemas.openxmlformats.org/officeDocument/2006/relationships/image" Target="cid:ebcc174e13" TargetMode="External"/><Relationship Id="rId596" Type="http://schemas.openxmlformats.org/officeDocument/2006/relationships/image" Target="cid:6329896713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498" Type="http://schemas.openxmlformats.org/officeDocument/2006/relationships/image" Target="cid:225aa5c413" TargetMode="External"/><Relationship Id="rId621" Type="http://schemas.openxmlformats.org/officeDocument/2006/relationships/hyperlink" Target="cid:ca1bb4892" TargetMode="External"/><Relationship Id="rId663" Type="http://schemas.openxmlformats.org/officeDocument/2006/relationships/hyperlink" Target="cid:5a66da322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23" Type="http://schemas.openxmlformats.org/officeDocument/2006/relationships/hyperlink" Target="cid:7f1ab1eb2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565" Type="http://schemas.openxmlformats.org/officeDocument/2006/relationships/hyperlink" Target="cid:1486dfc62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632" Type="http://schemas.openxmlformats.org/officeDocument/2006/relationships/image" Target="cid:f336ae0513" TargetMode="External"/><Relationship Id="rId271" Type="http://schemas.openxmlformats.org/officeDocument/2006/relationships/hyperlink" Target="cid:bb0725832" TargetMode="External"/><Relationship Id="rId674" Type="http://schemas.openxmlformats.org/officeDocument/2006/relationships/image" Target="cid:7f43d44913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534" Type="http://schemas.openxmlformats.org/officeDocument/2006/relationships/image" Target="cid:a3e4f30613" TargetMode="External"/><Relationship Id="rId576" Type="http://schemas.openxmlformats.org/officeDocument/2006/relationships/image" Target="cid:3d8c6a7b13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601" Type="http://schemas.openxmlformats.org/officeDocument/2006/relationships/hyperlink" Target="cid:81fbe0502" TargetMode="External"/><Relationship Id="rId643" Type="http://schemas.openxmlformats.org/officeDocument/2006/relationships/hyperlink" Target="cid:1212871a2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Relationship Id="rId685" Type="http://schemas.openxmlformats.org/officeDocument/2006/relationships/hyperlink" Target="cid:a3929b8d2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503" Type="http://schemas.openxmlformats.org/officeDocument/2006/relationships/hyperlink" Target="cid:3c1017e92" TargetMode="External"/><Relationship Id="rId545" Type="http://schemas.openxmlformats.org/officeDocument/2006/relationships/hyperlink" Target="cid:cc488c802" TargetMode="External"/><Relationship Id="rId587" Type="http://schemas.openxmlformats.org/officeDocument/2006/relationships/hyperlink" Target="cid:680b06b02" TargetMode="External"/><Relationship Id="rId710" Type="http://schemas.openxmlformats.org/officeDocument/2006/relationships/image" Target="cid:43e260c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612" Type="http://schemas.openxmlformats.org/officeDocument/2006/relationships/image" Target="cid:a5fed86e13" TargetMode="External"/><Relationship Id="rId251" Type="http://schemas.openxmlformats.org/officeDocument/2006/relationships/hyperlink" Target="cid:53f9d4bf2" TargetMode="External"/><Relationship Id="rId489" Type="http://schemas.openxmlformats.org/officeDocument/2006/relationships/hyperlink" Target="cid:dbb20812" TargetMode="External"/><Relationship Id="rId654" Type="http://schemas.openxmlformats.org/officeDocument/2006/relationships/image" Target="cid:3648ce8a13" TargetMode="External"/><Relationship Id="rId696" Type="http://schemas.openxmlformats.org/officeDocument/2006/relationships/image" Target="cid:cbad983213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514" Type="http://schemas.openxmlformats.org/officeDocument/2006/relationships/image" Target="cid:5c1592af13" TargetMode="External"/><Relationship Id="rId556" Type="http://schemas.openxmlformats.org/officeDocument/2006/relationships/image" Target="cid:f049fbb413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598" Type="http://schemas.openxmlformats.org/officeDocument/2006/relationships/image" Target="cid:77ad0c9f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623" Type="http://schemas.openxmlformats.org/officeDocument/2006/relationships/hyperlink" Target="cid:cf309d412" TargetMode="External"/><Relationship Id="rId665" Type="http://schemas.openxmlformats.org/officeDocument/2006/relationships/hyperlink" Target="cid:5f8f72912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525" Type="http://schemas.openxmlformats.org/officeDocument/2006/relationships/hyperlink" Target="cid:842f44012" TargetMode="External"/><Relationship Id="rId567" Type="http://schemas.openxmlformats.org/officeDocument/2006/relationships/hyperlink" Target="cid:1b05e0252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469" Type="http://schemas.openxmlformats.org/officeDocument/2006/relationships/hyperlink" Target="cid:1643af6f2" TargetMode="External"/><Relationship Id="rId634" Type="http://schemas.openxmlformats.org/officeDocument/2006/relationships/image" Target="cid:2a34f1913" TargetMode="External"/><Relationship Id="rId676" Type="http://schemas.openxmlformats.org/officeDocument/2006/relationships/image" Target="cid:8378b66013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480" Type="http://schemas.openxmlformats.org/officeDocument/2006/relationships/image" Target="cid:db19d24313" TargetMode="External"/><Relationship Id="rId536" Type="http://schemas.openxmlformats.org/officeDocument/2006/relationships/image" Target="cid:a828098c13" TargetMode="External"/><Relationship Id="rId701" Type="http://schemas.openxmlformats.org/officeDocument/2006/relationships/hyperlink" Target="cid:e552dbe7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578" Type="http://schemas.openxmlformats.org/officeDocument/2006/relationships/image" Target="cid:42aef7bf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603" Type="http://schemas.openxmlformats.org/officeDocument/2006/relationships/hyperlink" Target="cid:880ae9622" TargetMode="External"/><Relationship Id="rId645" Type="http://schemas.openxmlformats.org/officeDocument/2006/relationships/hyperlink" Target="cid:174ffe452" TargetMode="External"/><Relationship Id="rId687" Type="http://schemas.openxmlformats.org/officeDocument/2006/relationships/hyperlink" Target="cid:a7986d812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Relationship Id="rId712" Type="http://schemas.openxmlformats.org/officeDocument/2006/relationships/image" Target="cid:97be442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547" Type="http://schemas.openxmlformats.org/officeDocument/2006/relationships/hyperlink" Target="cid:d15f95592" TargetMode="External"/><Relationship Id="rId589" Type="http://schemas.openxmlformats.org/officeDocument/2006/relationships/hyperlink" Target="cid:546d44f72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614" Type="http://schemas.openxmlformats.org/officeDocument/2006/relationships/image" Target="cid:ab81868f13" TargetMode="External"/><Relationship Id="rId656" Type="http://schemas.openxmlformats.org/officeDocument/2006/relationships/image" Target="cid:3c6b665113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516" Type="http://schemas.openxmlformats.org/officeDocument/2006/relationships/image" Target="cid:6172511713" TargetMode="External"/><Relationship Id="rId698" Type="http://schemas.openxmlformats.org/officeDocument/2006/relationships/image" Target="cid:db546e28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558" Type="http://schemas.openxmlformats.org/officeDocument/2006/relationships/image" Target="cid:f57373f4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625" Type="http://schemas.openxmlformats.org/officeDocument/2006/relationships/hyperlink" Target="cid:cfefaa112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471" Type="http://schemas.openxmlformats.org/officeDocument/2006/relationships/hyperlink" Target="cid:c5b52bce2" TargetMode="External"/><Relationship Id="rId667" Type="http://schemas.openxmlformats.org/officeDocument/2006/relationships/hyperlink" Target="cid:744bebba2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527" Type="http://schemas.openxmlformats.org/officeDocument/2006/relationships/hyperlink" Target="cid:894d429c2" TargetMode="External"/><Relationship Id="rId569" Type="http://schemas.openxmlformats.org/officeDocument/2006/relationships/hyperlink" Target="cid:2e1706bb2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580" Type="http://schemas.openxmlformats.org/officeDocument/2006/relationships/image" Target="cid:521d880d13" TargetMode="External"/><Relationship Id="rId636" Type="http://schemas.openxmlformats.org/officeDocument/2006/relationships/image" Target="cid:2a6402f13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678" Type="http://schemas.openxmlformats.org/officeDocument/2006/relationships/image" Target="cid:92f0c299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482" Type="http://schemas.openxmlformats.org/officeDocument/2006/relationships/image" Target="cid:e9adde6813" TargetMode="External"/><Relationship Id="rId538" Type="http://schemas.openxmlformats.org/officeDocument/2006/relationships/image" Target="cid:ad5e98f313" TargetMode="External"/><Relationship Id="rId703" Type="http://schemas.openxmlformats.org/officeDocument/2006/relationships/hyperlink" Target="cid:ea7a71042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591" Type="http://schemas.openxmlformats.org/officeDocument/2006/relationships/hyperlink" Target="cid:58d545402" TargetMode="External"/><Relationship Id="rId605" Type="http://schemas.openxmlformats.org/officeDocument/2006/relationships/hyperlink" Target="cid:968b5fc82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647" Type="http://schemas.openxmlformats.org/officeDocument/2006/relationships/hyperlink" Target="cid:26b6ba682" TargetMode="External"/><Relationship Id="rId689" Type="http://schemas.openxmlformats.org/officeDocument/2006/relationships/hyperlink" Target="cid:bc352f9f2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549" Type="http://schemas.openxmlformats.org/officeDocument/2006/relationships/hyperlink" Target="cid:d68ab9b72" TargetMode="External"/><Relationship Id="rId714" Type="http://schemas.openxmlformats.org/officeDocument/2006/relationships/image" Target="cid:f69728013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560" Type="http://schemas.openxmlformats.org/officeDocument/2006/relationships/image" Target="cid:a077fb613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616" Type="http://schemas.openxmlformats.org/officeDocument/2006/relationships/image" Target="cid:ba92741a13" TargetMode="External"/><Relationship Id="rId658" Type="http://schemas.openxmlformats.org/officeDocument/2006/relationships/image" Target="cid:4accbfba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518" Type="http://schemas.openxmlformats.org/officeDocument/2006/relationships/image" Target="cid:66098c3213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Relationship Id="rId61" Type="http://schemas.openxmlformats.org/officeDocument/2006/relationships/hyperlink" Target="cid:f456201d2" TargetMode="External"/><Relationship Id="rId199" Type="http://schemas.openxmlformats.org/officeDocument/2006/relationships/hyperlink" Target="cid:9fc12dd62" TargetMode="External"/><Relationship Id="rId571" Type="http://schemas.openxmlformats.org/officeDocument/2006/relationships/hyperlink" Target="cid:33374f782" TargetMode="External"/><Relationship Id="rId627" Type="http://schemas.openxmlformats.org/officeDocument/2006/relationships/hyperlink" Target="cid:e8e5efae2" TargetMode="External"/><Relationship Id="rId669" Type="http://schemas.openxmlformats.org/officeDocument/2006/relationships/hyperlink" Target="cid:75c2f921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66" Type="http://schemas.openxmlformats.org/officeDocument/2006/relationships/image" Target="cid:8c9b568c13" TargetMode="External"/><Relationship Id="rId431" Type="http://schemas.openxmlformats.org/officeDocument/2006/relationships/hyperlink" Target="cid:b011a09e2" TargetMode="External"/><Relationship Id="rId473" Type="http://schemas.openxmlformats.org/officeDocument/2006/relationships/hyperlink" Target="cid:cac018a42" TargetMode="External"/><Relationship Id="rId529" Type="http://schemas.openxmlformats.org/officeDocument/2006/relationships/hyperlink" Target="cid:8e741fbb2" TargetMode="External"/><Relationship Id="rId680" Type="http://schemas.openxmlformats.org/officeDocument/2006/relationships/image" Target="cid:981a024813" TargetMode="External"/><Relationship Id="rId30" Type="http://schemas.openxmlformats.org/officeDocument/2006/relationships/image" Target="cid:a1ed202213" TargetMode="External"/><Relationship Id="rId126" Type="http://schemas.openxmlformats.org/officeDocument/2006/relationships/image" Target="cid:b8993aa413" TargetMode="External"/><Relationship Id="rId168" Type="http://schemas.openxmlformats.org/officeDocument/2006/relationships/image" Target="cid:fa4c68513" TargetMode="External"/><Relationship Id="rId333" Type="http://schemas.openxmlformats.org/officeDocument/2006/relationships/hyperlink" Target="cid:934e91b52" TargetMode="External"/><Relationship Id="rId540" Type="http://schemas.openxmlformats.org/officeDocument/2006/relationships/image" Target="cid:b26ab2d4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9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1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3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5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7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9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1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3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5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7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9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1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3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5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7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9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35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1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3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5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7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9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1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3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5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7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85725</xdr:colOff>
      <xdr:row>2</xdr:row>
      <xdr:rowOff>9525</xdr:rowOff>
    </xdr:to>
    <xdr:pic>
      <xdr:nvPicPr>
        <xdr:cNvPr id="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9" name="Picture 2" descr="cid:a077fb613">
          <a:hlinkClick xmlns:r="http://schemas.openxmlformats.org/officeDocument/2006/relationships" r:id="rId5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1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3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5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7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9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1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3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5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7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9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1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3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5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7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9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1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3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5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7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9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1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3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5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7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9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1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3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5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7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9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1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3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5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7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9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1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3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5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7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9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1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3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5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7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9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1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3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5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7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9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1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3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5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7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9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1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3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5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7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9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1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3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5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7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9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1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3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5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7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9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1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3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5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7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9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1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3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5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7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9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1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3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5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7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9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1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3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5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7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9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1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3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5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7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9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0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1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3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5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7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9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1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3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5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7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9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1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3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5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7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9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1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3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5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7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9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1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3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5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7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9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1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3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5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7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9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1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3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5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7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9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1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3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5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7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9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1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3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5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7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9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1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3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5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7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9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1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3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5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7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9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1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3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5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7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9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1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3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5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7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9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1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3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5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7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9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1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3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5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7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9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1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3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5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7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9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1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3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5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7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9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1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3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5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7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9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1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3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5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7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9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1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3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5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7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9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1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3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5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7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9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1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3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5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7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9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1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3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5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7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9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1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3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5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7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9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1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3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5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7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9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1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3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5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7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9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1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3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5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7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9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1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3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5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7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9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1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3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5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7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9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1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3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5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7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9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1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3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5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7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9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1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3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5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7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9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1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3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5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7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9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1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3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5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7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9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1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3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5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7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9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1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3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5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7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9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1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3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5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85725</xdr:colOff>
      <xdr:row>2</xdr:row>
      <xdr:rowOff>9525</xdr:rowOff>
    </xdr:to>
    <xdr:pic>
      <xdr:nvPicPr>
        <xdr:cNvPr id="1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61912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7" name="Picture 2" descr="cid:ac5447513">
          <a:hlinkClick xmlns:r="http://schemas.openxmlformats.org/officeDocument/2006/relationships" r:id="rId5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9" name="Picture 2" descr="cid:f2a015013">
          <a:hlinkClick xmlns:r="http://schemas.openxmlformats.org/officeDocument/2006/relationships" r:id="rId5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4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1" name="Picture 2" descr="cid:1486e01413">
          <a:hlinkClick xmlns:r="http://schemas.openxmlformats.org/officeDocument/2006/relationships" r:id="rId5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6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3" name="Picture 2" descr="cid:1b05e04f13">
          <a:hlinkClick xmlns:r="http://schemas.openxmlformats.org/officeDocument/2006/relationships" r:id="rId5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8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2</xdr:row>
      <xdr:rowOff>9525</xdr:rowOff>
    </xdr:to>
    <xdr:pic>
      <xdr:nvPicPr>
        <xdr:cNvPr id="1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5" name="Picture 2" descr="cid:2e1706e013">
          <a:hlinkClick xmlns:r="http://schemas.openxmlformats.org/officeDocument/2006/relationships" r:id="rId5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0" cstate="print"/>
        <a:srcRect/>
        <a:stretch>
          <a:fillRect/>
        </a:stretch>
      </xdr:blipFill>
      <xdr:spPr bwMode="auto">
        <a:xfrm>
          <a:off x="17478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7" name="Picture 2" descr="cid:33374fa113">
          <a:hlinkClick xmlns:r="http://schemas.openxmlformats.org/officeDocument/2006/relationships" r:id="rId5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9" name="Picture 2" descr="cid:396108aa13">
          <a:hlinkClick xmlns:r="http://schemas.openxmlformats.org/officeDocument/2006/relationships" r:id="rId5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1" name="Picture 2" descr="cid:3d8c6a7b13">
          <a:hlinkClick xmlns:r="http://schemas.openxmlformats.org/officeDocument/2006/relationships" r:id="rId5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3" name="Picture 2" descr="cid:42aef7bf13">
          <a:hlinkClick xmlns:r="http://schemas.openxmlformats.org/officeDocument/2006/relationships" r:id="rId5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8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5" name="Picture 2" descr="cid:521d880d13">
          <a:hlinkClick xmlns:r="http://schemas.openxmlformats.org/officeDocument/2006/relationships" r:id="rId5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0" cstate="print"/>
        <a:srcRect/>
        <a:stretch>
          <a:fillRect/>
        </a:stretch>
      </xdr:blipFill>
      <xdr:spPr bwMode="auto">
        <a:xfrm>
          <a:off x="17554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7" name="Picture 2" descr="cid:5744887d13">
          <a:hlinkClick xmlns:r="http://schemas.openxmlformats.org/officeDocument/2006/relationships" r:id="rId5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9" name="Picture 2" descr="cid:5d65a7e413">
          <a:hlinkClick xmlns:r="http://schemas.openxmlformats.org/officeDocument/2006/relationships" r:id="rId5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1" name="Picture 2" descr="cid:61b2a1ef13">
          <a:hlinkClick xmlns:r="http://schemas.openxmlformats.org/officeDocument/2006/relationships" r:id="rId5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3" name="Picture 2" descr="cid:680b06d213">
          <a:hlinkClick xmlns:r="http://schemas.openxmlformats.org/officeDocument/2006/relationships" r:id="rId5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8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5" name="Picture 2" descr="cid:546d451e13">
          <a:hlinkClick xmlns:r="http://schemas.openxmlformats.org/officeDocument/2006/relationships" r:id="rId5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7" name="Picture 2" descr="cid:58d5456613">
          <a:hlinkClick xmlns:r="http://schemas.openxmlformats.org/officeDocument/2006/relationships" r:id="rId5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9" name="Picture 2" descr="cid:5deba76d13">
          <a:hlinkClick xmlns:r="http://schemas.openxmlformats.org/officeDocument/2006/relationships" r:id="rId5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1" name="Picture 2" descr="cid:6329896713">
          <a:hlinkClick xmlns:r="http://schemas.openxmlformats.org/officeDocument/2006/relationships" r:id="rId5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3" name="Picture 2" descr="cid:77ad0c9f13">
          <a:hlinkClick xmlns:r="http://schemas.openxmlformats.org/officeDocument/2006/relationships" r:id="rId5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8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5" name="Picture 2" descr="cid:7cd4f13913">
          <a:hlinkClick xmlns:r="http://schemas.openxmlformats.org/officeDocument/2006/relationships" r:id="rId5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7" name="Picture 2" descr="cid:81fbe07713">
          <a:hlinkClick xmlns:r="http://schemas.openxmlformats.org/officeDocument/2006/relationships" r:id="rId6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9" name="Picture 2" descr="cid:880ae98a13">
          <a:hlinkClick xmlns:r="http://schemas.openxmlformats.org/officeDocument/2006/relationships" r:id="rId6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1" name="Picture 2" descr="cid:968b5fea13">
          <a:hlinkClick xmlns:r="http://schemas.openxmlformats.org/officeDocument/2006/relationships" r:id="rId6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6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3" name="Picture 2" descr="cid:9ba56f9813">
          <a:hlinkClick xmlns:r="http://schemas.openxmlformats.org/officeDocument/2006/relationships" r:id="rId6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5" name="Picture 2" descr="cid:a0d8010713">
          <a:hlinkClick xmlns:r="http://schemas.openxmlformats.org/officeDocument/2006/relationships" r:id="rId6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7" name="Picture 2" descr="cid:a5fed86e13">
          <a:hlinkClick xmlns:r="http://schemas.openxmlformats.org/officeDocument/2006/relationships" r:id="rId6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9" name="Picture 2" descr="cid:ab81868f13">
          <a:hlinkClick xmlns:r="http://schemas.openxmlformats.org/officeDocument/2006/relationships" r:id="rId6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1" name="Picture 2" descr="cid:ba92741a13">
          <a:hlinkClick xmlns:r="http://schemas.openxmlformats.org/officeDocument/2006/relationships" r:id="rId6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3" name="Picture 2" descr="cid:bfc2992113">
          <a:hlinkClick xmlns:r="http://schemas.openxmlformats.org/officeDocument/2006/relationships" r:id="rId6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5" name="Picture 2" descr="cid:c58b0f2713">
          <a:hlinkClick xmlns:r="http://schemas.openxmlformats.org/officeDocument/2006/relationships" r:id="rId6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7" name="Picture 2" descr="cid:ca1bb4ac13">
          <a:hlinkClick xmlns:r="http://schemas.openxmlformats.org/officeDocument/2006/relationships" r:id="rId6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9" name="Picture 2" descr="cid:cf309d6013">
          <a:hlinkClick xmlns:r="http://schemas.openxmlformats.org/officeDocument/2006/relationships" r:id="rId6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4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1" name="Picture 2" descr="cid:cfefaa3513">
          <a:hlinkClick xmlns:r="http://schemas.openxmlformats.org/officeDocument/2006/relationships" r:id="rId6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6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3" name="Picture 2" descr="cid:e8e5efd513">
          <a:hlinkClick xmlns:r="http://schemas.openxmlformats.org/officeDocument/2006/relationships" r:id="rId6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5" name="Picture 2" descr="cid:ee19d15713">
          <a:hlinkClick xmlns:r="http://schemas.openxmlformats.org/officeDocument/2006/relationships" r:id="rId6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7" name="Picture 2" descr="cid:f336ae0513">
          <a:hlinkClick xmlns:r="http://schemas.openxmlformats.org/officeDocument/2006/relationships" r:id="rId6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9" name="Picture 2" descr="cid:2a34f1913">
          <a:hlinkClick xmlns:r="http://schemas.openxmlformats.org/officeDocument/2006/relationships" r:id="rId6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1" name="Picture 2" descr="cid:2a6402f13">
          <a:hlinkClick xmlns:r="http://schemas.openxmlformats.org/officeDocument/2006/relationships" r:id="rId6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3" name="Picture 2" descr="cid:2a8275a13">
          <a:hlinkClick xmlns:r="http://schemas.openxmlformats.org/officeDocument/2006/relationships" r:id="rId6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5" name="Picture 2" descr="cid:8ce589313">
          <a:hlinkClick xmlns:r="http://schemas.openxmlformats.org/officeDocument/2006/relationships" r:id="rId6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7" name="Picture 2" descr="cid:cffdcff13">
          <a:hlinkClick xmlns:r="http://schemas.openxmlformats.org/officeDocument/2006/relationships" r:id="rId6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9" name="Picture 2" descr="cid:1212874113">
          <a:hlinkClick xmlns:r="http://schemas.openxmlformats.org/officeDocument/2006/relationships" r:id="rId6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1" name="Picture 2" descr="cid:174ffe7613">
          <a:hlinkClick xmlns:r="http://schemas.openxmlformats.org/officeDocument/2006/relationships" r:id="rId6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3" name="Picture 2" descr="cid:26b6ba8e13">
          <a:hlinkClick xmlns:r="http://schemas.openxmlformats.org/officeDocument/2006/relationships" r:id="rId6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5" name="Picture 2" descr="cid:2be8618a13">
          <a:hlinkClick xmlns:r="http://schemas.openxmlformats.org/officeDocument/2006/relationships" r:id="rId6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7" name="Picture 2" descr="cid:312c577b13">
          <a:hlinkClick xmlns:r="http://schemas.openxmlformats.org/officeDocument/2006/relationships" r:id="rId6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2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9" name="Picture 2" descr="cid:3648ce8a13">
          <a:hlinkClick xmlns:r="http://schemas.openxmlformats.org/officeDocument/2006/relationships" r:id="rId6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1" name="Picture 2" descr="cid:3c6b665113">
          <a:hlinkClick xmlns:r="http://schemas.openxmlformats.org/officeDocument/2006/relationships" r:id="rId6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3" name="Picture 2" descr="cid:4accbfba13">
          <a:hlinkClick xmlns:r="http://schemas.openxmlformats.org/officeDocument/2006/relationships" r:id="rId6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5" name="Picture 2" descr="cid:5002287713">
          <a:hlinkClick xmlns:r="http://schemas.openxmlformats.org/officeDocument/2006/relationships" r:id="rId6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7" name="Picture 2" descr="cid:55245cd713">
          <a:hlinkClick xmlns:r="http://schemas.openxmlformats.org/officeDocument/2006/relationships" r:id="rId6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9" name="Picture 2" descr="cid:5a66da5c13">
          <a:hlinkClick xmlns:r="http://schemas.openxmlformats.org/officeDocument/2006/relationships" r:id="rId6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1" name="Picture 2" descr="cid:5f8f72ba13">
          <a:hlinkClick xmlns:r="http://schemas.openxmlformats.org/officeDocument/2006/relationships" r:id="rId6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3" name="Picture 2" descr="cid:744bebe313">
          <a:hlinkClick xmlns:r="http://schemas.openxmlformats.org/officeDocument/2006/relationships" r:id="rId6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5" name="Picture 2" descr="cid:75c2f99b13">
          <a:hlinkClick xmlns:r="http://schemas.openxmlformats.org/officeDocument/2006/relationships" r:id="rId6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7" name="Picture 2" descr="cid:7a4c69e413">
          <a:hlinkClick xmlns:r="http://schemas.openxmlformats.org/officeDocument/2006/relationships" r:id="rId6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9" name="Picture 2" descr="cid:7f43d44913">
          <a:hlinkClick xmlns:r="http://schemas.openxmlformats.org/officeDocument/2006/relationships" r:id="rId6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1" name="Picture 2" descr="cid:8378b66013">
          <a:hlinkClick xmlns:r="http://schemas.openxmlformats.org/officeDocument/2006/relationships" r:id="rId6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3" name="Picture 2" descr="cid:92f0c29913">
          <a:hlinkClick xmlns:r="http://schemas.openxmlformats.org/officeDocument/2006/relationships" r:id="rId6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5" name="Picture 2" descr="cid:981a024813">
          <a:hlinkClick xmlns:r="http://schemas.openxmlformats.org/officeDocument/2006/relationships" r:id="rId6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7" name="Picture 2" descr="cid:9d3b197613">
          <a:hlinkClick xmlns:r="http://schemas.openxmlformats.org/officeDocument/2006/relationships" r:id="rId6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9" name="Picture 2" descr="cid:a2dc87f013">
          <a:hlinkClick xmlns:r="http://schemas.openxmlformats.org/officeDocument/2006/relationships" r:id="rId6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4" cstate="print"/>
        <a:srcRect/>
        <a:stretch>
          <a:fillRect/>
        </a:stretch>
      </xdr:blipFill>
      <xdr:spPr bwMode="auto">
        <a:xfrm>
          <a:off x="2114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1" name="Picture 2" descr="cid:a3929bb113">
          <a:hlinkClick xmlns:r="http://schemas.openxmlformats.org/officeDocument/2006/relationships" r:id="rId6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6" cstate="print"/>
        <a:srcRect/>
        <a:stretch>
          <a:fillRect/>
        </a:stretch>
      </xdr:blipFill>
      <xdr:spPr bwMode="auto">
        <a:xfrm>
          <a:off x="212217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3" name="Picture 2" descr="cid:a7986da913">
          <a:hlinkClick xmlns:r="http://schemas.openxmlformats.org/officeDocument/2006/relationships" r:id="rId6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5" name="Picture 2" descr="cid:bc352fc613">
          <a:hlinkClick xmlns:r="http://schemas.openxmlformats.org/officeDocument/2006/relationships" r:id="rId6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7" name="Picture 2" descr="cid:c229ee5013">
          <a:hlinkClick xmlns:r="http://schemas.openxmlformats.org/officeDocument/2006/relationships" r:id="rId6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9" name="Picture 2" descr="cid:c66f335a13">
          <a:hlinkClick xmlns:r="http://schemas.openxmlformats.org/officeDocument/2006/relationships" r:id="rId6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1" name="Picture 2" descr="cid:cbad983213">
          <a:hlinkClick xmlns:r="http://schemas.openxmlformats.org/officeDocument/2006/relationships" r:id="rId6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3" name="Picture 2" descr="cid:db546e2813">
          <a:hlinkClick xmlns:r="http://schemas.openxmlformats.org/officeDocument/2006/relationships" r:id="rId6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5" name="Picture 2" descr="cid:e02c11b513">
          <a:hlinkClick xmlns:r="http://schemas.openxmlformats.org/officeDocument/2006/relationships" r:id="rId6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7" name="Picture 2" descr="cid:e552dc0913">
          <a:hlinkClick xmlns:r="http://schemas.openxmlformats.org/officeDocument/2006/relationships" r:id="rId7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9" name="Picture 2" descr="cid:ea7a712f13">
          <a:hlinkClick xmlns:r="http://schemas.openxmlformats.org/officeDocument/2006/relationships" r:id="rId7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1" name="Picture 2" descr="cid:ef98077f13">
          <a:hlinkClick xmlns:r="http://schemas.openxmlformats.org/officeDocument/2006/relationships" r:id="rId7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3" name="Picture 2" descr="cid:ff5408fb13">
          <a:hlinkClick xmlns:r="http://schemas.openxmlformats.org/officeDocument/2006/relationships" r:id="rId7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8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5" name="Picture 2" descr="cid:43e260c13">
          <a:hlinkClick xmlns:r="http://schemas.openxmlformats.org/officeDocument/2006/relationships" r:id="rId7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7" name="Picture 2" descr="cid:97be44213">
          <a:hlinkClick xmlns:r="http://schemas.openxmlformats.org/officeDocument/2006/relationships" r:id="rId7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9" name="Picture 2" descr="cid:f69728013">
          <a:hlinkClick xmlns:r="http://schemas.openxmlformats.org/officeDocument/2006/relationships" r:id="rId7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4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1" name="Picture 2" descr="cid:2d6dbc7513">
          <a:hlinkClick xmlns:r="http://schemas.openxmlformats.org/officeDocument/2006/relationships" r:id="rId7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6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M42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F3" sqref="F3"/>
    </sheetView>
  </sheetViews>
  <sheetFormatPr defaultRowHeight="11.25"/>
  <cols>
    <col min="1" max="1" width="9.7109375" style="1" customWidth="1"/>
    <col min="2" max="2" width="4.5703125" style="4" customWidth="1"/>
    <col min="3" max="4" width="9.140625" style="1"/>
    <col min="5" max="5" width="12.28515625" style="1" customWidth="1"/>
    <col min="6" max="6" width="13.7109375" style="26" customWidth="1"/>
    <col min="7" max="7" width="14.28515625" style="1" customWidth="1"/>
    <col min="8" max="8" width="11.85546875" style="26" customWidth="1"/>
    <col min="9" max="9" width="11.28515625" style="2" customWidth="1"/>
    <col min="10" max="10" width="12.85546875" style="2" customWidth="1"/>
    <col min="11" max="12" width="9.85546875" style="2" customWidth="1"/>
    <col min="13" max="16384" width="9.140625" style="1"/>
  </cols>
  <sheetData>
    <row r="1" spans="1:13">
      <c r="A1" s="5"/>
      <c r="B1" s="6"/>
      <c r="C1" s="7"/>
      <c r="D1" s="8"/>
      <c r="E1" s="9" t="s">
        <v>0</v>
      </c>
      <c r="F1" s="23" t="s">
        <v>1</v>
      </c>
      <c r="G1" s="10" t="s">
        <v>42</v>
      </c>
      <c r="H1" s="23" t="s">
        <v>2</v>
      </c>
      <c r="I1" s="17" t="s">
        <v>40</v>
      </c>
      <c r="J1" s="18" t="s">
        <v>41</v>
      </c>
      <c r="K1" s="19" t="s">
        <v>43</v>
      </c>
      <c r="L1" s="19" t="s">
        <v>44</v>
      </c>
    </row>
    <row r="2" spans="1:13">
      <c r="A2" s="11" t="s">
        <v>3</v>
      </c>
      <c r="B2" s="12"/>
      <c r="C2" s="68" t="s">
        <v>4</v>
      </c>
      <c r="D2" s="68"/>
      <c r="E2" s="13"/>
      <c r="F2" s="24"/>
      <c r="G2" s="14"/>
      <c r="H2" s="24"/>
      <c r="I2" s="20"/>
      <c r="J2" s="21"/>
      <c r="K2" s="22"/>
      <c r="L2" s="22"/>
    </row>
    <row r="3" spans="1:13">
      <c r="A3" s="69" t="s">
        <v>5</v>
      </c>
      <c r="B3" s="69"/>
      <c r="C3" s="69"/>
      <c r="D3" s="69"/>
      <c r="E3" s="15">
        <f>SUM(E4:E42)</f>
        <v>19236031.133600008</v>
      </c>
      <c r="F3" s="25">
        <f>RA!I7</f>
        <v>1613907.8396999999</v>
      </c>
      <c r="G3" s="16">
        <f>SUM(G4:G42)</f>
        <v>17622123.293899998</v>
      </c>
      <c r="H3" s="27">
        <f>RA!J7</f>
        <v>8.3900250966060792</v>
      </c>
      <c r="I3" s="20">
        <f>SUM(I4:I42)</f>
        <v>19236035.804429885</v>
      </c>
      <c r="J3" s="21">
        <f>SUM(J4:J42)</f>
        <v>17622123.145059746</v>
      </c>
      <c r="K3" s="22">
        <f>E3-I3</f>
        <v>-4.6708298772573471</v>
      </c>
      <c r="L3" s="22">
        <f>G3-J3</f>
        <v>0.14884025231003761</v>
      </c>
    </row>
    <row r="4" spans="1:13">
      <c r="A4" s="70">
        <f>RA!A8</f>
        <v>42528</v>
      </c>
      <c r="B4" s="12">
        <v>12</v>
      </c>
      <c r="C4" s="65" t="s">
        <v>6</v>
      </c>
      <c r="D4" s="65"/>
      <c r="E4" s="15">
        <f>VLOOKUP(C4,RA!B8:D35,3,0)</f>
        <v>452264.03480000002</v>
      </c>
      <c r="F4" s="25">
        <f>VLOOKUP(C4,RA!B8:I38,8,0)</f>
        <v>111141.236</v>
      </c>
      <c r="G4" s="16">
        <f t="shared" ref="G4:G42" si="0">E4-F4</f>
        <v>341122.79879999999</v>
      </c>
      <c r="H4" s="27">
        <f>RA!J8</f>
        <v>24.5744139370155</v>
      </c>
      <c r="I4" s="20">
        <f>VLOOKUP(B4,RMS!B:D,3,FALSE)</f>
        <v>452264.66829914501</v>
      </c>
      <c r="J4" s="21">
        <f>VLOOKUP(B4,RMS!B:E,4,FALSE)</f>
        <v>341122.80624615401</v>
      </c>
      <c r="K4" s="22">
        <f t="shared" ref="K4:K42" si="1">E4-I4</f>
        <v>-0.63349914498394355</v>
      </c>
      <c r="L4" s="22">
        <f t="shared" ref="L4:L42" si="2">G4-J4</f>
        <v>-7.4461540207266808E-3</v>
      </c>
    </row>
    <row r="5" spans="1:13">
      <c r="A5" s="70"/>
      <c r="B5" s="12">
        <v>13</v>
      </c>
      <c r="C5" s="65" t="s">
        <v>7</v>
      </c>
      <c r="D5" s="65"/>
      <c r="E5" s="15">
        <f>VLOOKUP(C5,RA!B8:D36,3,0)</f>
        <v>48594.9018</v>
      </c>
      <c r="F5" s="25">
        <f>VLOOKUP(C5,RA!B9:I39,8,0)</f>
        <v>10690.7237</v>
      </c>
      <c r="G5" s="16">
        <f t="shared" si="0"/>
        <v>37904.178099999997</v>
      </c>
      <c r="H5" s="27">
        <f>RA!J9</f>
        <v>21.999681662079201</v>
      </c>
      <c r="I5" s="20">
        <f>VLOOKUP(B5,RMS!B:D,3,FALSE)</f>
        <v>48594.920090598302</v>
      </c>
      <c r="J5" s="21">
        <f>VLOOKUP(B5,RMS!B:E,4,FALSE)</f>
        <v>37904.178466666701</v>
      </c>
      <c r="K5" s="22">
        <f t="shared" si="1"/>
        <v>-1.829059830197366E-2</v>
      </c>
      <c r="L5" s="22">
        <f t="shared" si="2"/>
        <v>-3.6666670348495245E-4</v>
      </c>
      <c r="M5" s="32"/>
    </row>
    <row r="6" spans="1:13">
      <c r="A6" s="70"/>
      <c r="B6" s="12">
        <v>14</v>
      </c>
      <c r="C6" s="65" t="s">
        <v>8</v>
      </c>
      <c r="D6" s="65"/>
      <c r="E6" s="15">
        <f>VLOOKUP(C6,RA!B10:D37,3,0)</f>
        <v>99784.681899999996</v>
      </c>
      <c r="F6" s="25">
        <f>VLOOKUP(C6,RA!B10:I40,8,0)</f>
        <v>27966.0602</v>
      </c>
      <c r="G6" s="16">
        <f t="shared" si="0"/>
        <v>71818.621699999989</v>
      </c>
      <c r="H6" s="27">
        <f>RA!J10</f>
        <v>28.026406125167</v>
      </c>
      <c r="I6" s="20">
        <f>VLOOKUP(B6,RMS!B:D,3,FALSE)</f>
        <v>99786.655855343794</v>
      </c>
      <c r="J6" s="21">
        <f>VLOOKUP(B6,RMS!B:E,4,FALSE)</f>
        <v>71818.620230735294</v>
      </c>
      <c r="K6" s="22">
        <f>E6-I6</f>
        <v>-1.9739553437975701</v>
      </c>
      <c r="L6" s="22">
        <f t="shared" si="2"/>
        <v>1.469264694605954E-3</v>
      </c>
      <c r="M6" s="32"/>
    </row>
    <row r="7" spans="1:13">
      <c r="A7" s="70"/>
      <c r="B7" s="12">
        <v>15</v>
      </c>
      <c r="C7" s="65" t="s">
        <v>9</v>
      </c>
      <c r="D7" s="65"/>
      <c r="E7" s="15">
        <f>VLOOKUP(C7,RA!B10:D38,3,0)</f>
        <v>67401.355200000005</v>
      </c>
      <c r="F7" s="25">
        <f>VLOOKUP(C7,RA!B11:I41,8,0)</f>
        <v>15611.7665</v>
      </c>
      <c r="G7" s="16">
        <f t="shared" si="0"/>
        <v>51789.588700000008</v>
      </c>
      <c r="H7" s="27">
        <f>RA!J11</f>
        <v>23.162392586432698</v>
      </c>
      <c r="I7" s="20">
        <f>VLOOKUP(B7,RMS!B:D,3,FALSE)</f>
        <v>67401.374739263294</v>
      </c>
      <c r="J7" s="21">
        <f>VLOOKUP(B7,RMS!B:E,4,FALSE)</f>
        <v>51789.588422350796</v>
      </c>
      <c r="K7" s="22">
        <f t="shared" si="1"/>
        <v>-1.953926328860689E-2</v>
      </c>
      <c r="L7" s="22">
        <f t="shared" si="2"/>
        <v>2.7764921105699614E-4</v>
      </c>
      <c r="M7" s="32"/>
    </row>
    <row r="8" spans="1:13">
      <c r="A8" s="70"/>
      <c r="B8" s="12">
        <v>16</v>
      </c>
      <c r="C8" s="65" t="s">
        <v>10</v>
      </c>
      <c r="D8" s="65"/>
      <c r="E8" s="15">
        <f>VLOOKUP(C8,RA!B12:D38,3,0)</f>
        <v>260685.8763</v>
      </c>
      <c r="F8" s="25">
        <f>VLOOKUP(C8,RA!B12:I42,8,0)</f>
        <v>40441.314200000001</v>
      </c>
      <c r="G8" s="16">
        <f t="shared" si="0"/>
        <v>220244.56210000001</v>
      </c>
      <c r="H8" s="27">
        <f>RA!J12</f>
        <v>15.513427414632799</v>
      </c>
      <c r="I8" s="20">
        <f>VLOOKUP(B8,RMS!B:D,3,FALSE)</f>
        <v>260685.912826496</v>
      </c>
      <c r="J8" s="21">
        <f>VLOOKUP(B8,RMS!B:E,4,FALSE)</f>
        <v>220244.56342734999</v>
      </c>
      <c r="K8" s="22">
        <f t="shared" si="1"/>
        <v>-3.6526495998259634E-2</v>
      </c>
      <c r="L8" s="22">
        <f t="shared" si="2"/>
        <v>-1.3273499789647758E-3</v>
      </c>
      <c r="M8" s="32"/>
    </row>
    <row r="9" spans="1:13">
      <c r="A9" s="70"/>
      <c r="B9" s="12">
        <v>17</v>
      </c>
      <c r="C9" s="65" t="s">
        <v>11</v>
      </c>
      <c r="D9" s="65"/>
      <c r="E9" s="15">
        <f>VLOOKUP(C9,RA!B12:D39,3,0)</f>
        <v>205992.8609</v>
      </c>
      <c r="F9" s="25">
        <f>VLOOKUP(C9,RA!B13:I43,8,0)</f>
        <v>61642.095099999999</v>
      </c>
      <c r="G9" s="16">
        <f t="shared" si="0"/>
        <v>144350.76579999999</v>
      </c>
      <c r="H9" s="27">
        <f>RA!J13</f>
        <v>29.924384190151301</v>
      </c>
      <c r="I9" s="20">
        <f>VLOOKUP(B9,RMS!B:D,3,FALSE)</f>
        <v>205993.04352393199</v>
      </c>
      <c r="J9" s="21">
        <f>VLOOKUP(B9,RMS!B:E,4,FALSE)</f>
        <v>144350.762141026</v>
      </c>
      <c r="K9" s="22">
        <f t="shared" si="1"/>
        <v>-0.18262393199256621</v>
      </c>
      <c r="L9" s="22">
        <f t="shared" si="2"/>
        <v>3.6589739902410656E-3</v>
      </c>
      <c r="M9" s="32"/>
    </row>
    <row r="10" spans="1:13">
      <c r="A10" s="70"/>
      <c r="B10" s="12">
        <v>18</v>
      </c>
      <c r="C10" s="65" t="s">
        <v>12</v>
      </c>
      <c r="D10" s="65"/>
      <c r="E10" s="15">
        <f>VLOOKUP(C10,RA!B14:D40,3,0)</f>
        <v>148356.65919999999</v>
      </c>
      <c r="F10" s="25">
        <f>VLOOKUP(C10,RA!B14:I43,8,0)</f>
        <v>30602.485100000002</v>
      </c>
      <c r="G10" s="16">
        <f t="shared" si="0"/>
        <v>117754.17409999999</v>
      </c>
      <c r="H10" s="27">
        <f>RA!J14</f>
        <v>20.6276450716949</v>
      </c>
      <c r="I10" s="20">
        <f>VLOOKUP(B10,RMS!B:D,3,FALSE)</f>
        <v>148356.665644444</v>
      </c>
      <c r="J10" s="21">
        <f>VLOOKUP(B10,RMS!B:E,4,FALSE)</f>
        <v>117754.170852991</v>
      </c>
      <c r="K10" s="22">
        <f t="shared" si="1"/>
        <v>-6.4444440067745745E-3</v>
      </c>
      <c r="L10" s="22">
        <f t="shared" si="2"/>
        <v>3.2470089936396107E-3</v>
      </c>
      <c r="M10" s="32"/>
    </row>
    <row r="11" spans="1:13">
      <c r="A11" s="70"/>
      <c r="B11" s="12">
        <v>19</v>
      </c>
      <c r="C11" s="65" t="s">
        <v>13</v>
      </c>
      <c r="D11" s="65"/>
      <c r="E11" s="15">
        <f>VLOOKUP(C11,RA!B14:D41,3,0)</f>
        <v>115624.247</v>
      </c>
      <c r="F11" s="25">
        <f>VLOOKUP(C11,RA!B15:I44,8,0)</f>
        <v>21998.419000000002</v>
      </c>
      <c r="G11" s="16">
        <f t="shared" si="0"/>
        <v>93625.828000000009</v>
      </c>
      <c r="H11" s="27">
        <f>RA!J15</f>
        <v>19.025783579805701</v>
      </c>
      <c r="I11" s="20">
        <f>VLOOKUP(B11,RMS!B:D,3,FALSE)</f>
        <v>115624.472710256</v>
      </c>
      <c r="J11" s="21">
        <f>VLOOKUP(B11,RMS!B:E,4,FALSE)</f>
        <v>93625.827189743606</v>
      </c>
      <c r="K11" s="22">
        <f t="shared" si="1"/>
        <v>-0.22571025599609129</v>
      </c>
      <c r="L11" s="22">
        <f t="shared" si="2"/>
        <v>8.1025640247389674E-4</v>
      </c>
      <c r="M11" s="32"/>
    </row>
    <row r="12" spans="1:13">
      <c r="A12" s="70"/>
      <c r="B12" s="12">
        <v>21</v>
      </c>
      <c r="C12" s="65" t="s">
        <v>14</v>
      </c>
      <c r="D12" s="65"/>
      <c r="E12" s="15">
        <f>VLOOKUP(C12,RA!B16:D42,3,0)</f>
        <v>1017211.6933</v>
      </c>
      <c r="F12" s="25">
        <f>VLOOKUP(C12,RA!B16:I45,8,0)</f>
        <v>-5786.2759999999998</v>
      </c>
      <c r="G12" s="16">
        <f t="shared" si="0"/>
        <v>1022997.9693</v>
      </c>
      <c r="H12" s="27">
        <f>RA!J16</f>
        <v>-0.56883695283017999</v>
      </c>
      <c r="I12" s="20">
        <f>VLOOKUP(B12,RMS!B:D,3,FALSE)</f>
        <v>1017211.1517923099</v>
      </c>
      <c r="J12" s="21">
        <f>VLOOKUP(B12,RMS!B:E,4,FALSE)</f>
        <v>1022997.9693</v>
      </c>
      <c r="K12" s="22">
        <f t="shared" si="1"/>
        <v>0.54150769009720534</v>
      </c>
      <c r="L12" s="22">
        <f t="shared" si="2"/>
        <v>0</v>
      </c>
      <c r="M12" s="32"/>
    </row>
    <row r="13" spans="1:13">
      <c r="A13" s="70"/>
      <c r="B13" s="12">
        <v>22</v>
      </c>
      <c r="C13" s="65" t="s">
        <v>15</v>
      </c>
      <c r="D13" s="65"/>
      <c r="E13" s="15">
        <f>VLOOKUP(C13,RA!B16:D43,3,0)</f>
        <v>861251.66709999996</v>
      </c>
      <c r="F13" s="25">
        <f>VLOOKUP(C13,RA!B17:I46,8,0)</f>
        <v>97898.760699999999</v>
      </c>
      <c r="G13" s="16">
        <f t="shared" si="0"/>
        <v>763352.90639999998</v>
      </c>
      <c r="H13" s="27">
        <f>RA!J17</f>
        <v>11.367032940515999</v>
      </c>
      <c r="I13" s="20">
        <f>VLOOKUP(B13,RMS!B:D,3,FALSE)</f>
        <v>861251.63360341894</v>
      </c>
      <c r="J13" s="21">
        <f>VLOOKUP(B13,RMS!B:E,4,FALSE)</f>
        <v>763352.90708717902</v>
      </c>
      <c r="K13" s="22">
        <f t="shared" si="1"/>
        <v>3.3496581017971039E-2</v>
      </c>
      <c r="L13" s="22">
        <f t="shared" si="2"/>
        <v>-6.8717903923243284E-4</v>
      </c>
      <c r="M13" s="32"/>
    </row>
    <row r="14" spans="1:13">
      <c r="A14" s="70"/>
      <c r="B14" s="12">
        <v>23</v>
      </c>
      <c r="C14" s="65" t="s">
        <v>16</v>
      </c>
      <c r="D14" s="65"/>
      <c r="E14" s="15">
        <f>VLOOKUP(C14,RA!B18:D43,3,0)</f>
        <v>1381281.1779</v>
      </c>
      <c r="F14" s="25">
        <f>VLOOKUP(C14,RA!B18:I47,8,0)</f>
        <v>199724.2206</v>
      </c>
      <c r="G14" s="16">
        <f t="shared" si="0"/>
        <v>1181556.9572999999</v>
      </c>
      <c r="H14" s="27">
        <f>RA!J18</f>
        <v>14.4593456998847</v>
      </c>
      <c r="I14" s="20">
        <f>VLOOKUP(B14,RMS!B:D,3,FALSE)</f>
        <v>1381281.3614461501</v>
      </c>
      <c r="J14" s="21">
        <f>VLOOKUP(B14,RMS!B:E,4,FALSE)</f>
        <v>1181556.86240342</v>
      </c>
      <c r="K14" s="22">
        <f t="shared" si="1"/>
        <v>-0.1835461501032114</v>
      </c>
      <c r="L14" s="22">
        <f t="shared" si="2"/>
        <v>9.4896579859778285E-2</v>
      </c>
      <c r="M14" s="32"/>
    </row>
    <row r="15" spans="1:13">
      <c r="A15" s="70"/>
      <c r="B15" s="12">
        <v>24</v>
      </c>
      <c r="C15" s="65" t="s">
        <v>17</v>
      </c>
      <c r="D15" s="65"/>
      <c r="E15" s="15">
        <f>VLOOKUP(C15,RA!B18:D44,3,0)</f>
        <v>516526.05330000003</v>
      </c>
      <c r="F15" s="25">
        <f>VLOOKUP(C15,RA!B19:I48,8,0)</f>
        <v>37148.273999999998</v>
      </c>
      <c r="G15" s="16">
        <f t="shared" si="0"/>
        <v>479377.77930000005</v>
      </c>
      <c r="H15" s="27">
        <f>RA!J19</f>
        <v>7.1919458394529698</v>
      </c>
      <c r="I15" s="20">
        <f>VLOOKUP(B15,RMS!B:D,3,FALSE)</f>
        <v>516526.02005299099</v>
      </c>
      <c r="J15" s="21">
        <f>VLOOKUP(B15,RMS!B:E,4,FALSE)</f>
        <v>479377.78046068398</v>
      </c>
      <c r="K15" s="22">
        <f t="shared" si="1"/>
        <v>3.3247009036131203E-2</v>
      </c>
      <c r="L15" s="22">
        <f t="shared" si="2"/>
        <v>-1.1606839252635837E-3</v>
      </c>
      <c r="M15" s="32"/>
    </row>
    <row r="16" spans="1:13">
      <c r="A16" s="70"/>
      <c r="B16" s="12">
        <v>25</v>
      </c>
      <c r="C16" s="65" t="s">
        <v>18</v>
      </c>
      <c r="D16" s="65"/>
      <c r="E16" s="15">
        <f>VLOOKUP(C16,RA!B20:D45,3,0)</f>
        <v>1007799.272</v>
      </c>
      <c r="F16" s="25">
        <f>VLOOKUP(C16,RA!B20:I49,8,0)</f>
        <v>103881.2006</v>
      </c>
      <c r="G16" s="16">
        <f t="shared" si="0"/>
        <v>903918.07140000002</v>
      </c>
      <c r="H16" s="27">
        <f>RA!J20</f>
        <v>10.307727291154499</v>
      </c>
      <c r="I16" s="20">
        <f>VLOOKUP(B16,RMS!B:D,3,FALSE)</f>
        <v>1007799.3358999999</v>
      </c>
      <c r="J16" s="21">
        <f>VLOOKUP(B16,RMS!B:E,4,FALSE)</f>
        <v>903918.07140000002</v>
      </c>
      <c r="K16" s="22">
        <f t="shared" si="1"/>
        <v>-6.389999995008111E-2</v>
      </c>
      <c r="L16" s="22">
        <f t="shared" si="2"/>
        <v>0</v>
      </c>
      <c r="M16" s="32"/>
    </row>
    <row r="17" spans="1:13">
      <c r="A17" s="70"/>
      <c r="B17" s="12">
        <v>26</v>
      </c>
      <c r="C17" s="65" t="s">
        <v>19</v>
      </c>
      <c r="D17" s="65"/>
      <c r="E17" s="15">
        <f>VLOOKUP(C17,RA!B20:D46,3,0)</f>
        <v>302612.46149999998</v>
      </c>
      <c r="F17" s="25">
        <f>VLOOKUP(C17,RA!B21:I50,8,0)</f>
        <v>36163.828800000003</v>
      </c>
      <c r="G17" s="16">
        <f t="shared" si="0"/>
        <v>266448.63269999996</v>
      </c>
      <c r="H17" s="27">
        <f>RA!J21</f>
        <v>11.950541831867</v>
      </c>
      <c r="I17" s="20">
        <f>VLOOKUP(B17,RMS!B:D,3,FALSE)</f>
        <v>302612.58570158802</v>
      </c>
      <c r="J17" s="21">
        <f>VLOOKUP(B17,RMS!B:E,4,FALSE)</f>
        <v>266448.63255119103</v>
      </c>
      <c r="K17" s="22">
        <f t="shared" si="1"/>
        <v>-0.12420158804161474</v>
      </c>
      <c r="L17" s="22">
        <f t="shared" si="2"/>
        <v>1.4880893286317587E-4</v>
      </c>
      <c r="M17" s="32"/>
    </row>
    <row r="18" spans="1:13">
      <c r="A18" s="70"/>
      <c r="B18" s="12">
        <v>27</v>
      </c>
      <c r="C18" s="65" t="s">
        <v>20</v>
      </c>
      <c r="D18" s="65"/>
      <c r="E18" s="15">
        <f>VLOOKUP(C18,RA!B22:D47,3,0)</f>
        <v>2735835.4567999998</v>
      </c>
      <c r="F18" s="25">
        <f>VLOOKUP(C18,RA!B22:I51,8,0)</f>
        <v>174346.6551</v>
      </c>
      <c r="G18" s="16">
        <f t="shared" si="0"/>
        <v>2561488.8016999997</v>
      </c>
      <c r="H18" s="27">
        <f>RA!J22</f>
        <v>6.3727025200531102</v>
      </c>
      <c r="I18" s="20">
        <f>VLOOKUP(B18,RMS!B:D,3,FALSE)</f>
        <v>2735836.35406239</v>
      </c>
      <c r="J18" s="21">
        <f>VLOOKUP(B18,RMS!B:E,4,FALSE)</f>
        <v>2561488.7995880302</v>
      </c>
      <c r="K18" s="22">
        <f t="shared" si="1"/>
        <v>-0.89726239023730159</v>
      </c>
      <c r="L18" s="22">
        <f t="shared" si="2"/>
        <v>2.1119695156812668E-3</v>
      </c>
      <c r="M18" s="32"/>
    </row>
    <row r="19" spans="1:13">
      <c r="A19" s="70"/>
      <c r="B19" s="12">
        <v>29</v>
      </c>
      <c r="C19" s="65" t="s">
        <v>21</v>
      </c>
      <c r="D19" s="65"/>
      <c r="E19" s="15">
        <f>VLOOKUP(C19,RA!B22:D48,3,0)</f>
        <v>2267265.8585999999</v>
      </c>
      <c r="F19" s="25">
        <f>VLOOKUP(C19,RA!B23:I52,8,0)</f>
        <v>184734.11379999999</v>
      </c>
      <c r="G19" s="16">
        <f t="shared" si="0"/>
        <v>2082531.7448</v>
      </c>
      <c r="H19" s="27">
        <f>RA!J23</f>
        <v>8.1478805451633391</v>
      </c>
      <c r="I19" s="20">
        <f>VLOOKUP(B19,RMS!B:D,3,FALSE)</f>
        <v>2267266.9663974401</v>
      </c>
      <c r="J19" s="21">
        <f>VLOOKUP(B19,RMS!B:E,4,FALSE)</f>
        <v>2082531.7668829099</v>
      </c>
      <c r="K19" s="22">
        <f t="shared" si="1"/>
        <v>-1.1077974401414394</v>
      </c>
      <c r="L19" s="22">
        <f t="shared" si="2"/>
        <v>-2.2082909941673279E-2</v>
      </c>
      <c r="M19" s="32"/>
    </row>
    <row r="20" spans="1:13">
      <c r="A20" s="70"/>
      <c r="B20" s="12">
        <v>31</v>
      </c>
      <c r="C20" s="65" t="s">
        <v>22</v>
      </c>
      <c r="D20" s="65"/>
      <c r="E20" s="15">
        <f>VLOOKUP(C20,RA!B24:D49,3,0)</f>
        <v>298576.66940000001</v>
      </c>
      <c r="F20" s="25">
        <f>VLOOKUP(C20,RA!B24:I53,8,0)</f>
        <v>44220.777800000003</v>
      </c>
      <c r="G20" s="16">
        <f t="shared" si="0"/>
        <v>254355.8916</v>
      </c>
      <c r="H20" s="27">
        <f>RA!J24</f>
        <v>14.8105268535761</v>
      </c>
      <c r="I20" s="20">
        <f>VLOOKUP(B20,RMS!B:D,3,FALSE)</f>
        <v>298576.70276413998</v>
      </c>
      <c r="J20" s="21">
        <f>VLOOKUP(B20,RMS!B:E,4,FALSE)</f>
        <v>254355.87121121501</v>
      </c>
      <c r="K20" s="22">
        <f t="shared" si="1"/>
        <v>-3.3364139962941408E-2</v>
      </c>
      <c r="L20" s="22">
        <f t="shared" si="2"/>
        <v>2.0388784992974252E-2</v>
      </c>
      <c r="M20" s="32"/>
    </row>
    <row r="21" spans="1:13">
      <c r="A21" s="70"/>
      <c r="B21" s="12">
        <v>32</v>
      </c>
      <c r="C21" s="65" t="s">
        <v>23</v>
      </c>
      <c r="D21" s="65"/>
      <c r="E21" s="15">
        <f>VLOOKUP(C21,RA!B24:D50,3,0)</f>
        <v>326627.32189999998</v>
      </c>
      <c r="F21" s="25">
        <f>VLOOKUP(C21,RA!B25:I54,8,0)</f>
        <v>13919.7011</v>
      </c>
      <c r="G21" s="16">
        <f t="shared" si="0"/>
        <v>312707.62079999998</v>
      </c>
      <c r="H21" s="27">
        <f>RA!J25</f>
        <v>4.2616462759541101</v>
      </c>
      <c r="I21" s="20">
        <f>VLOOKUP(B21,RMS!B:D,3,FALSE)</f>
        <v>326627.29618101497</v>
      </c>
      <c r="J21" s="21">
        <f>VLOOKUP(B21,RMS!B:E,4,FALSE)</f>
        <v>312707.62001997302</v>
      </c>
      <c r="K21" s="22">
        <f t="shared" si="1"/>
        <v>2.5718985009007156E-2</v>
      </c>
      <c r="L21" s="22">
        <f t="shared" si="2"/>
        <v>7.8002695227041841E-4</v>
      </c>
      <c r="M21" s="32"/>
    </row>
    <row r="22" spans="1:13">
      <c r="A22" s="70"/>
      <c r="B22" s="12">
        <v>33</v>
      </c>
      <c r="C22" s="65" t="s">
        <v>24</v>
      </c>
      <c r="D22" s="65"/>
      <c r="E22" s="15">
        <f>VLOOKUP(C22,RA!B26:D51,3,0)</f>
        <v>706685.6361</v>
      </c>
      <c r="F22" s="25">
        <f>VLOOKUP(C22,RA!B26:I55,8,0)</f>
        <v>120483.5028</v>
      </c>
      <c r="G22" s="16">
        <f t="shared" si="0"/>
        <v>586202.13329999999</v>
      </c>
      <c r="H22" s="27">
        <f>RA!J26</f>
        <v>17.049094625003899</v>
      </c>
      <c r="I22" s="20">
        <f>VLOOKUP(B22,RMS!B:D,3,FALSE)</f>
        <v>706685.56793527002</v>
      </c>
      <c r="J22" s="21">
        <f>VLOOKUP(B22,RMS!B:E,4,FALSE)</f>
        <v>586202.15002995299</v>
      </c>
      <c r="K22" s="22">
        <f t="shared" si="1"/>
        <v>6.8164729978889227E-2</v>
      </c>
      <c r="L22" s="22">
        <f t="shared" si="2"/>
        <v>-1.6729953000321984E-2</v>
      </c>
      <c r="M22" s="32"/>
    </row>
    <row r="23" spans="1:13">
      <c r="A23" s="70"/>
      <c r="B23" s="12">
        <v>34</v>
      </c>
      <c r="C23" s="65" t="s">
        <v>25</v>
      </c>
      <c r="D23" s="65"/>
      <c r="E23" s="15">
        <f>VLOOKUP(C23,RA!B26:D52,3,0)</f>
        <v>168032.9656</v>
      </c>
      <c r="F23" s="25">
        <f>VLOOKUP(C23,RA!B27:I56,8,0)</f>
        <v>40809.408100000001</v>
      </c>
      <c r="G23" s="16">
        <f t="shared" si="0"/>
        <v>127223.5575</v>
      </c>
      <c r="H23" s="27">
        <f>RA!J27</f>
        <v>24.2865487461229</v>
      </c>
      <c r="I23" s="20">
        <f>VLOOKUP(B23,RMS!B:D,3,FALSE)</f>
        <v>168032.767786385</v>
      </c>
      <c r="J23" s="21">
        <f>VLOOKUP(B23,RMS!B:E,4,FALSE)</f>
        <v>127223.566853575</v>
      </c>
      <c r="K23" s="22">
        <f t="shared" si="1"/>
        <v>0.19781361499917693</v>
      </c>
      <c r="L23" s="22">
        <f t="shared" si="2"/>
        <v>-9.3535750056616962E-3</v>
      </c>
      <c r="M23" s="32"/>
    </row>
    <row r="24" spans="1:13">
      <c r="A24" s="70"/>
      <c r="B24" s="12">
        <v>35</v>
      </c>
      <c r="C24" s="65" t="s">
        <v>26</v>
      </c>
      <c r="D24" s="65"/>
      <c r="E24" s="15">
        <f>VLOOKUP(C24,RA!B28:D53,3,0)</f>
        <v>993316.65330000001</v>
      </c>
      <c r="F24" s="25">
        <f>VLOOKUP(C24,RA!B28:I57,8,0)</f>
        <v>27017.872299999999</v>
      </c>
      <c r="G24" s="16">
        <f t="shared" si="0"/>
        <v>966298.78099999996</v>
      </c>
      <c r="H24" s="27">
        <f>RA!J28</f>
        <v>2.7199657038106801</v>
      </c>
      <c r="I24" s="20">
        <f>VLOOKUP(B24,RMS!B:D,3,FALSE)</f>
        <v>993316.65350973501</v>
      </c>
      <c r="J24" s="21">
        <f>VLOOKUP(B24,RMS!B:E,4,FALSE)</f>
        <v>966298.76953982306</v>
      </c>
      <c r="K24" s="22">
        <f t="shared" si="1"/>
        <v>-2.0973500795662403E-4</v>
      </c>
      <c r="L24" s="22">
        <f t="shared" si="2"/>
        <v>1.1460176901891828E-2</v>
      </c>
      <c r="M24" s="32"/>
    </row>
    <row r="25" spans="1:13">
      <c r="A25" s="70"/>
      <c r="B25" s="12">
        <v>36</v>
      </c>
      <c r="C25" s="65" t="s">
        <v>27</v>
      </c>
      <c r="D25" s="65"/>
      <c r="E25" s="15">
        <f>VLOOKUP(C25,RA!B28:D54,3,0)</f>
        <v>635152.4743</v>
      </c>
      <c r="F25" s="25">
        <f>VLOOKUP(C25,RA!B29:I58,8,0)</f>
        <v>96800.733800000002</v>
      </c>
      <c r="G25" s="16">
        <f t="shared" si="0"/>
        <v>538351.74049999996</v>
      </c>
      <c r="H25" s="27">
        <f>RA!J29</f>
        <v>15.240550531852</v>
      </c>
      <c r="I25" s="20">
        <f>VLOOKUP(B25,RMS!B:D,3,FALSE)</f>
        <v>635152.62298849598</v>
      </c>
      <c r="J25" s="21">
        <f>VLOOKUP(B25,RMS!B:E,4,FALSE)</f>
        <v>538351.726601767</v>
      </c>
      <c r="K25" s="22">
        <f t="shared" si="1"/>
        <v>-0.14868849597405642</v>
      </c>
      <c r="L25" s="22">
        <f t="shared" si="2"/>
        <v>1.3898232951760292E-2</v>
      </c>
      <c r="M25" s="32"/>
    </row>
    <row r="26" spans="1:13">
      <c r="A26" s="70"/>
      <c r="B26" s="12">
        <v>37</v>
      </c>
      <c r="C26" s="65" t="s">
        <v>67</v>
      </c>
      <c r="D26" s="65"/>
      <c r="E26" s="15">
        <f>VLOOKUP(C26,RA!B30:D55,3,0)</f>
        <v>1426558.2283000001</v>
      </c>
      <c r="F26" s="25">
        <f>VLOOKUP(C26,RA!B30:I59,8,0)</f>
        <v>71893.589800000002</v>
      </c>
      <c r="G26" s="16">
        <f t="shared" si="0"/>
        <v>1354664.6385000001</v>
      </c>
      <c r="H26" s="27">
        <f>RA!J30</f>
        <v>5.03965336806995</v>
      </c>
      <c r="I26" s="20">
        <f>VLOOKUP(B26,RMS!B:D,3,FALSE)</f>
        <v>1426558.2196831901</v>
      </c>
      <c r="J26" s="21">
        <f>VLOOKUP(B26,RMS!B:E,4,FALSE)</f>
        <v>1354664.6183696</v>
      </c>
      <c r="K26" s="22">
        <f t="shared" si="1"/>
        <v>8.6168099660426378E-3</v>
      </c>
      <c r="L26" s="22">
        <f t="shared" si="2"/>
        <v>2.0130400080233812E-2</v>
      </c>
      <c r="M26" s="32"/>
    </row>
    <row r="27" spans="1:13">
      <c r="A27" s="70"/>
      <c r="B27" s="12">
        <v>38</v>
      </c>
      <c r="C27" s="65" t="s">
        <v>29</v>
      </c>
      <c r="D27" s="65"/>
      <c r="E27" s="15">
        <f>VLOOKUP(C27,RA!B30:D56,3,0)</f>
        <v>1537485.3403</v>
      </c>
      <c r="F27" s="25">
        <f>VLOOKUP(C27,RA!B31:I60,8,0)</f>
        <v>-11929.3711</v>
      </c>
      <c r="G27" s="16">
        <f t="shared" si="0"/>
        <v>1549414.7114000001</v>
      </c>
      <c r="H27" s="27">
        <f>RA!J31</f>
        <v>-0.77590145332197402</v>
      </c>
      <c r="I27" s="20">
        <f>VLOOKUP(B27,RMS!B:D,3,FALSE)</f>
        <v>1537485.2216451301</v>
      </c>
      <c r="J27" s="21">
        <f>VLOOKUP(B27,RMS!B:E,4,FALSE)</f>
        <v>1549414.67979735</v>
      </c>
      <c r="K27" s="22">
        <f t="shared" si="1"/>
        <v>0.11865486996248364</v>
      </c>
      <c r="L27" s="22">
        <f t="shared" si="2"/>
        <v>3.1602650182321668E-2</v>
      </c>
      <c r="M27" s="32"/>
    </row>
    <row r="28" spans="1:13">
      <c r="A28" s="70"/>
      <c r="B28" s="12">
        <v>39</v>
      </c>
      <c r="C28" s="65" t="s">
        <v>30</v>
      </c>
      <c r="D28" s="65"/>
      <c r="E28" s="15">
        <f>VLOOKUP(C28,RA!B32:D57,3,0)</f>
        <v>227743.375</v>
      </c>
      <c r="F28" s="25">
        <f>VLOOKUP(C28,RA!B32:I61,8,0)</f>
        <v>53147.137300000002</v>
      </c>
      <c r="G28" s="16">
        <f t="shared" si="0"/>
        <v>174596.2377</v>
      </c>
      <c r="H28" s="27">
        <f>RA!J32</f>
        <v>23.336414198656701</v>
      </c>
      <c r="I28" s="20">
        <f>VLOOKUP(B28,RMS!B:D,3,FALSE)</f>
        <v>227743.42364166901</v>
      </c>
      <c r="J28" s="21">
        <f>VLOOKUP(B28,RMS!B:E,4,FALSE)</f>
        <v>174596.22775389801</v>
      </c>
      <c r="K28" s="22">
        <f t="shared" si="1"/>
        <v>-4.8641669010976329E-2</v>
      </c>
      <c r="L28" s="22">
        <f t="shared" si="2"/>
        <v>9.9461019854061306E-3</v>
      </c>
      <c r="M28" s="32"/>
    </row>
    <row r="29" spans="1:13">
      <c r="A29" s="70"/>
      <c r="B29" s="12">
        <v>40</v>
      </c>
      <c r="C29" s="65" t="s">
        <v>69</v>
      </c>
      <c r="D29" s="65"/>
      <c r="E29" s="15">
        <f>VLOOKUP(C29,RA!B32:D58,3,0)</f>
        <v>8.2905999999999995</v>
      </c>
      <c r="F29" s="25">
        <f>VLOOKUP(C29,RA!B33:I62,8,0)</f>
        <v>0</v>
      </c>
      <c r="G29" s="16">
        <f t="shared" si="0"/>
        <v>8.2905999999999995</v>
      </c>
      <c r="H29" s="27">
        <f>RA!J33</f>
        <v>0</v>
      </c>
      <c r="I29" s="20">
        <f>VLOOKUP(B29,RMS!B:D,3,FALSE)</f>
        <v>8.2905999999999995</v>
      </c>
      <c r="J29" s="21">
        <f>VLOOKUP(B29,RMS!B:E,4,FALSE)</f>
        <v>8.2905999999999995</v>
      </c>
      <c r="K29" s="22">
        <f t="shared" si="1"/>
        <v>0</v>
      </c>
      <c r="L29" s="22">
        <f t="shared" si="2"/>
        <v>0</v>
      </c>
      <c r="M29" s="32"/>
    </row>
    <row r="30" spans="1:13">
      <c r="A30" s="70"/>
      <c r="B30" s="12">
        <v>42</v>
      </c>
      <c r="C30" s="65" t="s">
        <v>31</v>
      </c>
      <c r="D30" s="65"/>
      <c r="E30" s="15">
        <f>VLOOKUP(C30,RA!B34:D60,3,0)</f>
        <v>217315.31280000001</v>
      </c>
      <c r="F30" s="25">
        <f>VLOOKUP(C30,RA!B34:I64,8,0)</f>
        <v>17439.018899999999</v>
      </c>
      <c r="G30" s="16">
        <f t="shared" si="0"/>
        <v>199876.29390000002</v>
      </c>
      <c r="H30" s="27">
        <f>RA!J34</f>
        <v>8.0247538359386201</v>
      </c>
      <c r="I30" s="20">
        <f>VLOOKUP(B30,RMS!B:D,3,FALSE)</f>
        <v>217315.3112</v>
      </c>
      <c r="J30" s="21">
        <f>VLOOKUP(B30,RMS!B:E,4,FALSE)</f>
        <v>199876.3015</v>
      </c>
      <c r="K30" s="22">
        <f t="shared" si="1"/>
        <v>1.6000000177882612E-3</v>
      </c>
      <c r="L30" s="22">
        <f t="shared" si="2"/>
        <v>-7.599999982630834E-3</v>
      </c>
      <c r="M30" s="32"/>
    </row>
    <row r="31" spans="1:13" s="36" customFormat="1" ht="12" thickBot="1">
      <c r="A31" s="70"/>
      <c r="B31" s="12">
        <v>43</v>
      </c>
      <c r="C31" s="64" t="s">
        <v>77</v>
      </c>
      <c r="D31" s="63"/>
      <c r="E31" s="15">
        <f>VLOOKUP(C31,RA!B35:D61,3,0)</f>
        <v>6393.5562</v>
      </c>
      <c r="F31" s="25">
        <f>VLOOKUP(C31,RA!B35:I65,8,0)</f>
        <v>212.55549999999999</v>
      </c>
      <c r="G31" s="16">
        <f t="shared" si="0"/>
        <v>6181.0006999999996</v>
      </c>
      <c r="H31" s="27">
        <f>RA!J35</f>
        <v>3.3245269666981301</v>
      </c>
      <c r="I31" s="20">
        <f>VLOOKUP(B31,RMS!B:D,3,FALSE)</f>
        <v>6393.5541000000003</v>
      </c>
      <c r="J31" s="21">
        <f>VLOOKUP(B31,RMS!B:E,4,FALSE)</f>
        <v>6181.0010000000002</v>
      </c>
      <c r="K31" s="22">
        <f t="shared" si="1"/>
        <v>2.0999999997002305E-3</v>
      </c>
      <c r="L31" s="22">
        <f t="shared" si="2"/>
        <v>-3.0000000060681487E-4</v>
      </c>
    </row>
    <row r="32" spans="1:13" s="35" customFormat="1" ht="12" thickBot="1">
      <c r="A32" s="70"/>
      <c r="B32" s="12">
        <v>70</v>
      </c>
      <c r="C32" s="71" t="s">
        <v>64</v>
      </c>
      <c r="D32" s="72"/>
      <c r="E32" s="15">
        <f>VLOOKUP(C32,RA!B34:D61,3,0)</f>
        <v>57870.17</v>
      </c>
      <c r="F32" s="25">
        <f>VLOOKUP(C32,RA!B34:I65,8,0)</f>
        <v>62.41</v>
      </c>
      <c r="G32" s="16">
        <f t="shared" si="0"/>
        <v>57807.759999999995</v>
      </c>
      <c r="H32" s="27">
        <f>RA!J34</f>
        <v>8.0247538359386201</v>
      </c>
      <c r="I32" s="20">
        <f>VLOOKUP(B32,RMS!B:D,3,FALSE)</f>
        <v>57870.17</v>
      </c>
      <c r="J32" s="21">
        <f>VLOOKUP(B32,RMS!B:E,4,FALSE)</f>
        <v>57807.76</v>
      </c>
      <c r="K32" s="22">
        <f t="shared" si="1"/>
        <v>0</v>
      </c>
      <c r="L32" s="22">
        <f t="shared" si="2"/>
        <v>0</v>
      </c>
    </row>
    <row r="33" spans="1:13">
      <c r="A33" s="70"/>
      <c r="B33" s="12">
        <v>71</v>
      </c>
      <c r="C33" s="65" t="s">
        <v>35</v>
      </c>
      <c r="D33" s="65"/>
      <c r="E33" s="15">
        <f>VLOOKUP(C33,RA!B34:D61,3,0)</f>
        <v>106335.11</v>
      </c>
      <c r="F33" s="25">
        <f>VLOOKUP(C33,RA!B34:I65,8,0)</f>
        <v>-8079.05</v>
      </c>
      <c r="G33" s="16">
        <f t="shared" si="0"/>
        <v>114414.16</v>
      </c>
      <c r="H33" s="27">
        <f>RA!J34</f>
        <v>8.0247538359386201</v>
      </c>
      <c r="I33" s="20">
        <f>VLOOKUP(B33,RMS!B:D,3,FALSE)</f>
        <v>106335.11</v>
      </c>
      <c r="J33" s="21">
        <f>VLOOKUP(B33,RMS!B:E,4,FALSE)</f>
        <v>114414.16</v>
      </c>
      <c r="K33" s="22">
        <f t="shared" si="1"/>
        <v>0</v>
      </c>
      <c r="L33" s="22">
        <f t="shared" si="2"/>
        <v>0</v>
      </c>
      <c r="M33" s="32"/>
    </row>
    <row r="34" spans="1:13">
      <c r="A34" s="70"/>
      <c r="B34" s="12">
        <v>72</v>
      </c>
      <c r="C34" s="65" t="s">
        <v>36</v>
      </c>
      <c r="D34" s="65"/>
      <c r="E34" s="15">
        <f>VLOOKUP(C34,RA!B34:D62,3,0)</f>
        <v>318512.09999999998</v>
      </c>
      <c r="F34" s="25">
        <f>VLOOKUP(C34,RA!B34:I66,8,0)</f>
        <v>-5597.41</v>
      </c>
      <c r="G34" s="16">
        <f t="shared" si="0"/>
        <v>324109.50999999995</v>
      </c>
      <c r="H34" s="27">
        <f>RA!J35</f>
        <v>3.3245269666981301</v>
      </c>
      <c r="I34" s="20">
        <f>VLOOKUP(B34,RMS!B:D,3,FALSE)</f>
        <v>318512.09999999998</v>
      </c>
      <c r="J34" s="21">
        <f>VLOOKUP(B34,RMS!B:E,4,FALSE)</f>
        <v>324109.51</v>
      </c>
      <c r="K34" s="22">
        <f t="shared" si="1"/>
        <v>0</v>
      </c>
      <c r="L34" s="22">
        <f t="shared" si="2"/>
        <v>0</v>
      </c>
      <c r="M34" s="32"/>
    </row>
    <row r="35" spans="1:13">
      <c r="A35" s="70"/>
      <c r="B35" s="12">
        <v>73</v>
      </c>
      <c r="C35" s="65" t="s">
        <v>37</v>
      </c>
      <c r="D35" s="65"/>
      <c r="E35" s="15">
        <f>VLOOKUP(C35,RA!B34:D63,3,0)</f>
        <v>122942.88</v>
      </c>
      <c r="F35" s="25">
        <f>VLOOKUP(C35,RA!B34:I67,8,0)</f>
        <v>-10440.82</v>
      </c>
      <c r="G35" s="16">
        <f t="shared" si="0"/>
        <v>133383.70000000001</v>
      </c>
      <c r="H35" s="27">
        <f>RA!J34</f>
        <v>8.0247538359386201</v>
      </c>
      <c r="I35" s="20">
        <f>VLOOKUP(B35,RMS!B:D,3,FALSE)</f>
        <v>122942.88</v>
      </c>
      <c r="J35" s="21">
        <f>VLOOKUP(B35,RMS!B:E,4,FALSE)</f>
        <v>133383.70000000001</v>
      </c>
      <c r="K35" s="22">
        <f t="shared" si="1"/>
        <v>0</v>
      </c>
      <c r="L35" s="22">
        <f t="shared" si="2"/>
        <v>0</v>
      </c>
      <c r="M35" s="32"/>
    </row>
    <row r="36" spans="1:13" s="35" customFormat="1">
      <c r="A36" s="70"/>
      <c r="B36" s="12">
        <v>74</v>
      </c>
      <c r="C36" s="65" t="s">
        <v>65</v>
      </c>
      <c r="D36" s="65"/>
      <c r="E36" s="15">
        <f>VLOOKUP(C36,RA!B35:D64,3,0)</f>
        <v>1.22</v>
      </c>
      <c r="F36" s="25">
        <f>VLOOKUP(C36,RA!B35:I68,8,0)</f>
        <v>-7943.23</v>
      </c>
      <c r="G36" s="16">
        <f t="shared" si="0"/>
        <v>7944.45</v>
      </c>
      <c r="H36" s="27">
        <f>RA!J35</f>
        <v>3.3245269666981301</v>
      </c>
      <c r="I36" s="20">
        <f>VLOOKUP(B36,RMS!B:D,3,FALSE)</f>
        <v>1.22</v>
      </c>
      <c r="J36" s="21">
        <f>VLOOKUP(B36,RMS!B:E,4,FALSE)</f>
        <v>7944.45</v>
      </c>
      <c r="K36" s="22">
        <f t="shared" si="1"/>
        <v>0</v>
      </c>
      <c r="L36" s="22">
        <f t="shared" si="2"/>
        <v>0</v>
      </c>
    </row>
    <row r="37" spans="1:13" ht="11.25" customHeight="1">
      <c r="A37" s="70"/>
      <c r="B37" s="12">
        <v>75</v>
      </c>
      <c r="C37" s="65" t="s">
        <v>32</v>
      </c>
      <c r="D37" s="65"/>
      <c r="E37" s="15">
        <f>VLOOKUP(C37,RA!B8:D64,3,0)</f>
        <v>33008.546799999996</v>
      </c>
      <c r="F37" s="25">
        <f>VLOOKUP(C37,RA!B8:I68,8,0)</f>
        <v>1741.4918</v>
      </c>
      <c r="G37" s="16">
        <f t="shared" si="0"/>
        <v>31267.054999999997</v>
      </c>
      <c r="H37" s="27">
        <f>RA!J35</f>
        <v>3.3245269666981301</v>
      </c>
      <c r="I37" s="20">
        <f>VLOOKUP(B37,RMS!B:D,3,FALSE)</f>
        <v>33008.547008547001</v>
      </c>
      <c r="J37" s="21">
        <f>VLOOKUP(B37,RMS!B:E,4,FALSE)</f>
        <v>31267.055555555598</v>
      </c>
      <c r="K37" s="22">
        <f t="shared" si="1"/>
        <v>-2.0854700414929539E-4</v>
      </c>
      <c r="L37" s="22">
        <f t="shared" si="2"/>
        <v>-5.5555560174980201E-4</v>
      </c>
      <c r="M37" s="32"/>
    </row>
    <row r="38" spans="1:13">
      <c r="A38" s="70"/>
      <c r="B38" s="12">
        <v>76</v>
      </c>
      <c r="C38" s="65" t="s">
        <v>33</v>
      </c>
      <c r="D38" s="65"/>
      <c r="E38" s="15">
        <f>VLOOKUP(C38,RA!B8:D65,3,0)</f>
        <v>469741.14230000001</v>
      </c>
      <c r="F38" s="25">
        <f>VLOOKUP(C38,RA!B8:I69,8,0)</f>
        <v>22550.2703</v>
      </c>
      <c r="G38" s="16">
        <f t="shared" si="0"/>
        <v>447190.87200000003</v>
      </c>
      <c r="H38" s="27">
        <f>RA!J36</f>
        <v>0.10784485340202001</v>
      </c>
      <c r="I38" s="20">
        <f>VLOOKUP(B38,RMS!B:D,3,FALSE)</f>
        <v>469741.13965982897</v>
      </c>
      <c r="J38" s="21">
        <f>VLOOKUP(B38,RMS!B:E,4,FALSE)</f>
        <v>447190.87065897399</v>
      </c>
      <c r="K38" s="22">
        <f t="shared" si="1"/>
        <v>2.6401710347272456E-3</v>
      </c>
      <c r="L38" s="22">
        <f t="shared" si="2"/>
        <v>1.3410260435193777E-3</v>
      </c>
      <c r="M38" s="32"/>
    </row>
    <row r="39" spans="1:13">
      <c r="A39" s="70"/>
      <c r="B39" s="12">
        <v>77</v>
      </c>
      <c r="C39" s="65" t="s">
        <v>38</v>
      </c>
      <c r="D39" s="65"/>
      <c r="E39" s="15">
        <f>VLOOKUP(C39,RA!B9:D66,3,0)</f>
        <v>58762.42</v>
      </c>
      <c r="F39" s="25">
        <f>VLOOKUP(C39,RA!B9:I70,8,0)</f>
        <v>-5063.26</v>
      </c>
      <c r="G39" s="16">
        <f t="shared" si="0"/>
        <v>63825.68</v>
      </c>
      <c r="H39" s="27">
        <f>RA!J37</f>
        <v>-7.5977257182505404</v>
      </c>
      <c r="I39" s="20">
        <f>VLOOKUP(B39,RMS!B:D,3,FALSE)</f>
        <v>58762.42</v>
      </c>
      <c r="J39" s="21">
        <f>VLOOKUP(B39,RMS!B:E,4,FALSE)</f>
        <v>63825.68</v>
      </c>
      <c r="K39" s="22">
        <f t="shared" si="1"/>
        <v>0</v>
      </c>
      <c r="L39" s="22">
        <f t="shared" si="2"/>
        <v>0</v>
      </c>
      <c r="M39" s="32"/>
    </row>
    <row r="40" spans="1:13">
      <c r="A40" s="70"/>
      <c r="B40" s="12">
        <v>78</v>
      </c>
      <c r="C40" s="65" t="s">
        <v>39</v>
      </c>
      <c r="D40" s="65"/>
      <c r="E40" s="15">
        <f>VLOOKUP(C40,RA!B10:D67,3,0)</f>
        <v>25055.59</v>
      </c>
      <c r="F40" s="25">
        <f>VLOOKUP(C40,RA!B10:I71,8,0)</f>
        <v>3490.87</v>
      </c>
      <c r="G40" s="16">
        <f t="shared" si="0"/>
        <v>21564.720000000001</v>
      </c>
      <c r="H40" s="27">
        <f>RA!J38</f>
        <v>-1.75736180823272</v>
      </c>
      <c r="I40" s="20">
        <f>VLOOKUP(B40,RMS!B:D,3,FALSE)</f>
        <v>25055.59</v>
      </c>
      <c r="J40" s="21">
        <f>VLOOKUP(B40,RMS!B:E,4,FALSE)</f>
        <v>21564.720000000001</v>
      </c>
      <c r="K40" s="22">
        <f t="shared" si="1"/>
        <v>0</v>
      </c>
      <c r="L40" s="22">
        <f t="shared" si="2"/>
        <v>0</v>
      </c>
      <c r="M40" s="32"/>
    </row>
    <row r="41" spans="1:13" s="36" customFormat="1">
      <c r="A41" s="70"/>
      <c r="B41" s="12">
        <v>9101</v>
      </c>
      <c r="C41" s="66" t="s">
        <v>71</v>
      </c>
      <c r="D41" s="67"/>
      <c r="E41" s="15">
        <f>VLOOKUP(C41,RA!B11:D68,3,0)</f>
        <v>0</v>
      </c>
      <c r="F41" s="25">
        <f>VLOOKUP(C41,RA!B11:I72,8,0)</f>
        <v>0</v>
      </c>
      <c r="G41" s="16">
        <f t="shared" si="0"/>
        <v>0</v>
      </c>
      <c r="H41" s="27">
        <f>RA!J39</f>
        <v>-8.4924153395462998</v>
      </c>
      <c r="I41" s="20">
        <f>VLOOKUP(B41,RMS!B:D,3,FALSE)</f>
        <v>0</v>
      </c>
      <c r="J41" s="21">
        <f>VLOOKUP(B41,RMS!B:E,4,FALSE)</f>
        <v>0</v>
      </c>
      <c r="K41" s="22">
        <f t="shared" si="1"/>
        <v>0</v>
      </c>
      <c r="L41" s="22">
        <f t="shared" si="2"/>
        <v>0</v>
      </c>
    </row>
    <row r="42" spans="1:13">
      <c r="A42" s="70"/>
      <c r="B42" s="12">
        <v>99</v>
      </c>
      <c r="C42" s="65" t="s">
        <v>34</v>
      </c>
      <c r="D42" s="65"/>
      <c r="E42" s="15">
        <f>VLOOKUP(C42,RA!B8:D68,3,0)</f>
        <v>11417.873100000001</v>
      </c>
      <c r="F42" s="25">
        <f>VLOOKUP(C42,RA!B8:I72,8,0)</f>
        <v>966.76390000000004</v>
      </c>
      <c r="G42" s="16">
        <f t="shared" si="0"/>
        <v>10451.109200000001</v>
      </c>
      <c r="H42" s="27">
        <f>RA!J39</f>
        <v>-8.4924153395462998</v>
      </c>
      <c r="I42" s="20">
        <f>VLOOKUP(B42,RMS!B:D,3,FALSE)</f>
        <v>11417.8730807049</v>
      </c>
      <c r="J42" s="21">
        <f>VLOOKUP(B42,RMS!B:E,4,FALSE)</f>
        <v>10451.108917631</v>
      </c>
      <c r="K42" s="22">
        <f t="shared" si="1"/>
        <v>1.9295101083116606E-5</v>
      </c>
      <c r="L42" s="22">
        <f t="shared" si="2"/>
        <v>2.8236900107003748E-4</v>
      </c>
      <c r="M42" s="32"/>
    </row>
  </sheetData>
  <mergeCells count="41">
    <mergeCell ref="C2:D2"/>
    <mergeCell ref="C4:D4"/>
    <mergeCell ref="C5:D5"/>
    <mergeCell ref="C6:D6"/>
    <mergeCell ref="C7:D7"/>
    <mergeCell ref="A3:D3"/>
    <mergeCell ref="A4:A42"/>
    <mergeCell ref="C30:D30"/>
    <mergeCell ref="C33:D33"/>
    <mergeCell ref="C34:D34"/>
    <mergeCell ref="C35:D35"/>
    <mergeCell ref="C37:D37"/>
    <mergeCell ref="C32:D32"/>
    <mergeCell ref="C36:D36"/>
    <mergeCell ref="C29:D29"/>
    <mergeCell ref="C27:D27"/>
    <mergeCell ref="C38:D38"/>
    <mergeCell ref="C39:D39"/>
    <mergeCell ref="C42:D42"/>
    <mergeCell ref="C40:D40"/>
    <mergeCell ref="C10:D10"/>
    <mergeCell ref="C23:D23"/>
    <mergeCell ref="C24:D24"/>
    <mergeCell ref="C25:D25"/>
    <mergeCell ref="C26:D26"/>
    <mergeCell ref="C28:D28"/>
    <mergeCell ref="C41:D41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44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W46"/>
  <sheetViews>
    <sheetView workbookViewId="0">
      <selection sqref="A1:XFD1048576"/>
    </sheetView>
  </sheetViews>
  <sheetFormatPr defaultRowHeight="11.25"/>
  <cols>
    <col min="1" max="1" width="8" style="41" customWidth="1"/>
    <col min="2" max="3" width="9.140625" style="41"/>
    <col min="4" max="5" width="13.140625" style="41" bestFit="1" customWidth="1"/>
    <col min="6" max="7" width="14" style="41" bestFit="1" customWidth="1"/>
    <col min="8" max="8" width="9.140625" style="41"/>
    <col min="9" max="9" width="14" style="41" bestFit="1" customWidth="1"/>
    <col min="10" max="10" width="11.85546875" style="41" bestFit="1" customWidth="1"/>
    <col min="11" max="11" width="14" style="41" bestFit="1" customWidth="1"/>
    <col min="12" max="12" width="12" style="41" bestFit="1" customWidth="1"/>
    <col min="13" max="13" width="14" style="41" bestFit="1" customWidth="1"/>
    <col min="14" max="15" width="15.85546875" style="41" bestFit="1" customWidth="1"/>
    <col min="16" max="17" width="10.5703125" style="41" bestFit="1" customWidth="1"/>
    <col min="18" max="18" width="12" style="41" bestFit="1" customWidth="1"/>
    <col min="19" max="20" width="9.140625" style="41"/>
    <col min="21" max="21" width="12" style="41" bestFit="1" customWidth="1"/>
    <col min="22" max="22" width="41.140625" style="41" bestFit="1" customWidth="1"/>
    <col min="23" max="16384" width="9.140625" style="41"/>
  </cols>
  <sheetData>
    <row r="1" spans="1:23" ht="12.75">
      <c r="A1" s="73"/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42" t="s">
        <v>45</v>
      </c>
      <c r="W1" s="75"/>
    </row>
    <row r="2" spans="1:23" ht="12.75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  <c r="U2" s="73"/>
      <c r="V2" s="42"/>
      <c r="W2" s="75"/>
    </row>
    <row r="3" spans="1:23" ht="23.25" thickBot="1">
      <c r="A3" s="73"/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  <c r="U3" s="73"/>
      <c r="V3" s="43" t="s">
        <v>46</v>
      </c>
      <c r="W3" s="75"/>
    </row>
    <row r="4" spans="1:23" ht="12.75" thickTop="1" thickBot="1">
      <c r="A4" s="74"/>
      <c r="B4" s="74"/>
      <c r="C4" s="74"/>
      <c r="D4" s="74"/>
      <c r="E4" s="74"/>
      <c r="F4" s="74"/>
      <c r="G4" s="74"/>
      <c r="H4" s="74"/>
      <c r="I4" s="74"/>
      <c r="J4" s="74"/>
      <c r="K4" s="74"/>
      <c r="L4" s="74"/>
      <c r="M4" s="74"/>
      <c r="N4" s="74"/>
      <c r="O4" s="74"/>
      <c r="P4" s="74"/>
      <c r="Q4" s="74"/>
      <c r="R4" s="74"/>
      <c r="S4" s="74"/>
      <c r="T4" s="74"/>
      <c r="U4" s="74"/>
      <c r="W4" s="75"/>
    </row>
    <row r="5" spans="1:23" ht="22.5" thickTop="1" thickBot="1">
      <c r="A5" s="44"/>
      <c r="B5" s="45"/>
      <c r="C5" s="46"/>
      <c r="D5" s="47" t="s">
        <v>0</v>
      </c>
      <c r="E5" s="47" t="s">
        <v>73</v>
      </c>
      <c r="F5" s="47" t="s">
        <v>74</v>
      </c>
      <c r="G5" s="47" t="s">
        <v>47</v>
      </c>
      <c r="H5" s="47" t="s">
        <v>48</v>
      </c>
      <c r="I5" s="47" t="s">
        <v>1</v>
      </c>
      <c r="J5" s="47" t="s">
        <v>2</v>
      </c>
      <c r="K5" s="47" t="s">
        <v>49</v>
      </c>
      <c r="L5" s="47" t="s">
        <v>50</v>
      </c>
      <c r="M5" s="47" t="s">
        <v>51</v>
      </c>
      <c r="N5" s="47" t="s">
        <v>52</v>
      </c>
      <c r="O5" s="47" t="s">
        <v>53</v>
      </c>
      <c r="P5" s="47" t="s">
        <v>75</v>
      </c>
      <c r="Q5" s="47" t="s">
        <v>76</v>
      </c>
      <c r="R5" s="47" t="s">
        <v>54</v>
      </c>
      <c r="S5" s="47" t="s">
        <v>55</v>
      </c>
      <c r="T5" s="47" t="s">
        <v>56</v>
      </c>
      <c r="U5" s="48" t="s">
        <v>57</v>
      </c>
    </row>
    <row r="6" spans="1:23" ht="12" thickBot="1">
      <c r="A6" s="49" t="s">
        <v>3</v>
      </c>
      <c r="B6" s="76" t="s">
        <v>4</v>
      </c>
      <c r="C6" s="77"/>
      <c r="D6" s="49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50"/>
    </row>
    <row r="7" spans="1:23" ht="12" thickBot="1">
      <c r="A7" s="78" t="s">
        <v>5</v>
      </c>
      <c r="B7" s="79"/>
      <c r="C7" s="80"/>
      <c r="D7" s="51">
        <v>19236031.1336</v>
      </c>
      <c r="E7" s="51">
        <v>19041997.359000001</v>
      </c>
      <c r="F7" s="52">
        <v>101.01897805646</v>
      </c>
      <c r="G7" s="51">
        <v>19563347.239100002</v>
      </c>
      <c r="H7" s="52">
        <v>-1.67310890871382</v>
      </c>
      <c r="I7" s="51">
        <v>1613907.8396999999</v>
      </c>
      <c r="J7" s="52">
        <v>8.3900250966060792</v>
      </c>
      <c r="K7" s="51">
        <v>2087494.2028999999</v>
      </c>
      <c r="L7" s="52">
        <v>10.670434754272801</v>
      </c>
      <c r="M7" s="52">
        <v>-0.22686834892383501</v>
      </c>
      <c r="N7" s="51">
        <v>134232137.1232</v>
      </c>
      <c r="O7" s="51">
        <v>3581724872.9109001</v>
      </c>
      <c r="P7" s="51">
        <v>847701</v>
      </c>
      <c r="Q7" s="51">
        <v>790657</v>
      </c>
      <c r="R7" s="52">
        <v>7.21475937100411</v>
      </c>
      <c r="S7" s="51">
        <v>22.692000049073901</v>
      </c>
      <c r="T7" s="51">
        <v>20.155925413675</v>
      </c>
      <c r="U7" s="53">
        <v>11.176073637909401</v>
      </c>
    </row>
    <row r="8" spans="1:23" ht="12" thickBot="1">
      <c r="A8" s="81">
        <v>42528</v>
      </c>
      <c r="B8" s="71" t="s">
        <v>6</v>
      </c>
      <c r="C8" s="72"/>
      <c r="D8" s="54">
        <v>452264.03480000002</v>
      </c>
      <c r="E8" s="54">
        <v>557690.66449999996</v>
      </c>
      <c r="F8" s="55">
        <v>81.095858975060906</v>
      </c>
      <c r="G8" s="54">
        <v>611778.33559999999</v>
      </c>
      <c r="H8" s="55">
        <v>-26.073872106562401</v>
      </c>
      <c r="I8" s="54">
        <v>111141.236</v>
      </c>
      <c r="J8" s="55">
        <v>24.5744139370155</v>
      </c>
      <c r="K8" s="54">
        <v>152729.5399</v>
      </c>
      <c r="L8" s="55">
        <v>24.964849360056402</v>
      </c>
      <c r="M8" s="55">
        <v>-0.27230032858888997</v>
      </c>
      <c r="N8" s="54">
        <v>3420517.9174000002</v>
      </c>
      <c r="O8" s="54">
        <v>128877230.68719999</v>
      </c>
      <c r="P8" s="54">
        <v>20434</v>
      </c>
      <c r="Q8" s="54">
        <v>20092</v>
      </c>
      <c r="R8" s="55">
        <v>1.7021700179175701</v>
      </c>
      <c r="S8" s="54">
        <v>22.1329174317314</v>
      </c>
      <c r="T8" s="54">
        <v>21.802411502090401</v>
      </c>
      <c r="U8" s="56">
        <v>1.49327774189953</v>
      </c>
    </row>
    <row r="9" spans="1:23" ht="12" thickBot="1">
      <c r="A9" s="82"/>
      <c r="B9" s="71" t="s">
        <v>7</v>
      </c>
      <c r="C9" s="72"/>
      <c r="D9" s="54">
        <v>48594.9018</v>
      </c>
      <c r="E9" s="54">
        <v>72769.498300000007</v>
      </c>
      <c r="F9" s="55">
        <v>66.779217852598606</v>
      </c>
      <c r="G9" s="54">
        <v>108323.077</v>
      </c>
      <c r="H9" s="55">
        <v>-55.138920398282302</v>
      </c>
      <c r="I9" s="54">
        <v>10690.7237</v>
      </c>
      <c r="J9" s="55">
        <v>21.999681662079201</v>
      </c>
      <c r="K9" s="54">
        <v>24931.7569</v>
      </c>
      <c r="L9" s="55">
        <v>23.0161084696662</v>
      </c>
      <c r="M9" s="55">
        <v>-0.57120054784426399</v>
      </c>
      <c r="N9" s="54">
        <v>764698.72069999995</v>
      </c>
      <c r="O9" s="54">
        <v>18366599.923</v>
      </c>
      <c r="P9" s="54">
        <v>2814</v>
      </c>
      <c r="Q9" s="54">
        <v>2829</v>
      </c>
      <c r="R9" s="55">
        <v>-0.53022269353127904</v>
      </c>
      <c r="S9" s="54">
        <v>17.2689771855011</v>
      </c>
      <c r="T9" s="54">
        <v>16.714019688935998</v>
      </c>
      <c r="U9" s="56">
        <v>3.2136095299899101</v>
      </c>
    </row>
    <row r="10" spans="1:23" ht="12" thickBot="1">
      <c r="A10" s="82"/>
      <c r="B10" s="71" t="s">
        <v>8</v>
      </c>
      <c r="C10" s="72"/>
      <c r="D10" s="54">
        <v>99784.681899999996</v>
      </c>
      <c r="E10" s="54">
        <v>147504.62590000001</v>
      </c>
      <c r="F10" s="55">
        <v>67.648510201740095</v>
      </c>
      <c r="G10" s="54">
        <v>175032.5232</v>
      </c>
      <c r="H10" s="55">
        <v>-42.9907767563965</v>
      </c>
      <c r="I10" s="54">
        <v>27966.0602</v>
      </c>
      <c r="J10" s="55">
        <v>28.026406125167</v>
      </c>
      <c r="K10" s="54">
        <v>50323.975100000003</v>
      </c>
      <c r="L10" s="55">
        <v>28.7512138772619</v>
      </c>
      <c r="M10" s="55">
        <v>-0.44427958752407898</v>
      </c>
      <c r="N10" s="54">
        <v>2357287.4523</v>
      </c>
      <c r="O10" s="54">
        <v>33184957.825199999</v>
      </c>
      <c r="P10" s="54">
        <v>87339</v>
      </c>
      <c r="Q10" s="54">
        <v>81961</v>
      </c>
      <c r="R10" s="55">
        <v>6.5616573736289299</v>
      </c>
      <c r="S10" s="54">
        <v>1.14249856192537</v>
      </c>
      <c r="T10" s="54">
        <v>1.08796010785618</v>
      </c>
      <c r="U10" s="56">
        <v>4.7736124916679099</v>
      </c>
    </row>
    <row r="11" spans="1:23" ht="12" thickBot="1">
      <c r="A11" s="82"/>
      <c r="B11" s="71" t="s">
        <v>9</v>
      </c>
      <c r="C11" s="72"/>
      <c r="D11" s="54">
        <v>67401.355200000005</v>
      </c>
      <c r="E11" s="54">
        <v>64322.485500000003</v>
      </c>
      <c r="F11" s="55">
        <v>104.78661493887699</v>
      </c>
      <c r="G11" s="54">
        <v>82779.334799999997</v>
      </c>
      <c r="H11" s="55">
        <v>-18.5770755915763</v>
      </c>
      <c r="I11" s="54">
        <v>15611.7665</v>
      </c>
      <c r="J11" s="55">
        <v>23.162392586432698</v>
      </c>
      <c r="K11" s="54">
        <v>18864.496200000001</v>
      </c>
      <c r="L11" s="55">
        <v>22.788895616977101</v>
      </c>
      <c r="M11" s="55">
        <v>-0.17242600414635001</v>
      </c>
      <c r="N11" s="54">
        <v>449182.24239999999</v>
      </c>
      <c r="O11" s="54">
        <v>10609452.9641</v>
      </c>
      <c r="P11" s="54">
        <v>2615</v>
      </c>
      <c r="Q11" s="54">
        <v>2459</v>
      </c>
      <c r="R11" s="55">
        <v>6.3440422936152903</v>
      </c>
      <c r="S11" s="54">
        <v>25.7748968260038</v>
      </c>
      <c r="T11" s="54">
        <v>24.584996665311099</v>
      </c>
      <c r="U11" s="56">
        <v>4.61650794850999</v>
      </c>
    </row>
    <row r="12" spans="1:23" ht="12" thickBot="1">
      <c r="A12" s="82"/>
      <c r="B12" s="71" t="s">
        <v>10</v>
      </c>
      <c r="C12" s="72"/>
      <c r="D12" s="54">
        <v>260685.8763</v>
      </c>
      <c r="E12" s="54">
        <v>277843.33409999998</v>
      </c>
      <c r="F12" s="55">
        <v>93.824772562718806</v>
      </c>
      <c r="G12" s="54">
        <v>221785.0287</v>
      </c>
      <c r="H12" s="55">
        <v>17.539888886106802</v>
      </c>
      <c r="I12" s="54">
        <v>40441.314200000001</v>
      </c>
      <c r="J12" s="55">
        <v>15.513427414632799</v>
      </c>
      <c r="K12" s="54">
        <v>42057.844599999997</v>
      </c>
      <c r="L12" s="55">
        <v>18.963337988376999</v>
      </c>
      <c r="M12" s="55">
        <v>-3.8435883136055997E-2</v>
      </c>
      <c r="N12" s="54">
        <v>2168785.7283999999</v>
      </c>
      <c r="O12" s="54">
        <v>37076677.330799997</v>
      </c>
      <c r="P12" s="54">
        <v>2880</v>
      </c>
      <c r="Q12" s="54">
        <v>2673</v>
      </c>
      <c r="R12" s="55">
        <v>7.7441077441077404</v>
      </c>
      <c r="S12" s="54">
        <v>90.515929270833297</v>
      </c>
      <c r="T12" s="54">
        <v>92.858594650205802</v>
      </c>
      <c r="U12" s="56">
        <v>-2.5881249833528401</v>
      </c>
    </row>
    <row r="13" spans="1:23" ht="12" thickBot="1">
      <c r="A13" s="82"/>
      <c r="B13" s="71" t="s">
        <v>11</v>
      </c>
      <c r="C13" s="72"/>
      <c r="D13" s="54">
        <v>205992.8609</v>
      </c>
      <c r="E13" s="54">
        <v>278833.00530000002</v>
      </c>
      <c r="F13" s="55">
        <v>73.876785382121298</v>
      </c>
      <c r="G13" s="54">
        <v>283241.20500000002</v>
      </c>
      <c r="H13" s="55">
        <v>-27.272989500238801</v>
      </c>
      <c r="I13" s="54">
        <v>61642.095099999999</v>
      </c>
      <c r="J13" s="55">
        <v>29.924384190151301</v>
      </c>
      <c r="K13" s="54">
        <v>85213.983900000007</v>
      </c>
      <c r="L13" s="55">
        <v>30.085306232191702</v>
      </c>
      <c r="M13" s="55">
        <v>-0.27661995979042597</v>
      </c>
      <c r="N13" s="54">
        <v>1943135.9945</v>
      </c>
      <c r="O13" s="54">
        <v>56515083.018700004</v>
      </c>
      <c r="P13" s="54">
        <v>8947</v>
      </c>
      <c r="Q13" s="54">
        <v>8637</v>
      </c>
      <c r="R13" s="55">
        <v>3.58920921616301</v>
      </c>
      <c r="S13" s="54">
        <v>23.023679546216599</v>
      </c>
      <c r="T13" s="54">
        <v>22.631837385666302</v>
      </c>
      <c r="U13" s="56">
        <v>1.70190937449302</v>
      </c>
    </row>
    <row r="14" spans="1:23" ht="12" thickBot="1">
      <c r="A14" s="82"/>
      <c r="B14" s="71" t="s">
        <v>12</v>
      </c>
      <c r="C14" s="72"/>
      <c r="D14" s="54">
        <v>148356.65919999999</v>
      </c>
      <c r="E14" s="54">
        <v>195876.66399999999</v>
      </c>
      <c r="F14" s="55">
        <v>75.739833510744305</v>
      </c>
      <c r="G14" s="54">
        <v>193083.76029999999</v>
      </c>
      <c r="H14" s="55">
        <v>-23.164610545447299</v>
      </c>
      <c r="I14" s="54">
        <v>30602.485100000002</v>
      </c>
      <c r="J14" s="55">
        <v>20.6276450716949</v>
      </c>
      <c r="K14" s="54">
        <v>42300.614500000003</v>
      </c>
      <c r="L14" s="55">
        <v>21.907908999843499</v>
      </c>
      <c r="M14" s="55">
        <v>-0.27654750500137498</v>
      </c>
      <c r="N14" s="54">
        <v>868091.21340000001</v>
      </c>
      <c r="O14" s="54">
        <v>25423503.921999998</v>
      </c>
      <c r="P14" s="54">
        <v>2742</v>
      </c>
      <c r="Q14" s="54">
        <v>2366</v>
      </c>
      <c r="R14" s="55">
        <v>15.891800507185099</v>
      </c>
      <c r="S14" s="54">
        <v>54.105273231218099</v>
      </c>
      <c r="T14" s="54">
        <v>54.052238841927299</v>
      </c>
      <c r="U14" s="56">
        <v>9.8020740167324996E-2</v>
      </c>
    </row>
    <row r="15" spans="1:23" ht="12" thickBot="1">
      <c r="A15" s="82"/>
      <c r="B15" s="71" t="s">
        <v>13</v>
      </c>
      <c r="C15" s="72"/>
      <c r="D15" s="54">
        <v>115624.247</v>
      </c>
      <c r="E15" s="54">
        <v>150126.47039999999</v>
      </c>
      <c r="F15" s="55">
        <v>77.017894773605505</v>
      </c>
      <c r="G15" s="54">
        <v>127162.48450000001</v>
      </c>
      <c r="H15" s="55">
        <v>-9.0736175416579101</v>
      </c>
      <c r="I15" s="54">
        <v>21998.419000000002</v>
      </c>
      <c r="J15" s="55">
        <v>19.025783579805701</v>
      </c>
      <c r="K15" s="54">
        <v>33225.814299999998</v>
      </c>
      <c r="L15" s="55">
        <v>26.128629391477499</v>
      </c>
      <c r="M15" s="55">
        <v>-0.33791181755927602</v>
      </c>
      <c r="N15" s="54">
        <v>790451.77410000004</v>
      </c>
      <c r="O15" s="54">
        <v>21264873.041900001</v>
      </c>
      <c r="P15" s="54">
        <v>5535</v>
      </c>
      <c r="Q15" s="54">
        <v>5247</v>
      </c>
      <c r="R15" s="55">
        <v>5.4888507718696502</v>
      </c>
      <c r="S15" s="54">
        <v>20.889656187895199</v>
      </c>
      <c r="T15" s="54">
        <v>21.211963331427501</v>
      </c>
      <c r="U15" s="56">
        <v>-1.54290305514476</v>
      </c>
    </row>
    <row r="16" spans="1:23" ht="12" thickBot="1">
      <c r="A16" s="82"/>
      <c r="B16" s="71" t="s">
        <v>14</v>
      </c>
      <c r="C16" s="72"/>
      <c r="D16" s="54">
        <v>1017211.6933</v>
      </c>
      <c r="E16" s="54">
        <v>1081317.6606000001</v>
      </c>
      <c r="F16" s="55">
        <v>94.071495395309697</v>
      </c>
      <c r="G16" s="54">
        <v>986865.28659999999</v>
      </c>
      <c r="H16" s="55">
        <v>3.0750303118423501</v>
      </c>
      <c r="I16" s="54">
        <v>-5786.2759999999998</v>
      </c>
      <c r="J16" s="55">
        <v>-0.56883695283017999</v>
      </c>
      <c r="K16" s="54">
        <v>52919.4179</v>
      </c>
      <c r="L16" s="55">
        <v>5.3623750494174098</v>
      </c>
      <c r="M16" s="55">
        <v>-1.1093412631812001</v>
      </c>
      <c r="N16" s="54">
        <v>7056247.4231000002</v>
      </c>
      <c r="O16" s="54">
        <v>179450401.3258</v>
      </c>
      <c r="P16" s="54">
        <v>43601</v>
      </c>
      <c r="Q16" s="54">
        <v>43301</v>
      </c>
      <c r="R16" s="55">
        <v>0.69282464608206895</v>
      </c>
      <c r="S16" s="54">
        <v>23.330008332377702</v>
      </c>
      <c r="T16" s="54">
        <v>20.2933965682086</v>
      </c>
      <c r="U16" s="56">
        <v>13.015905184889499</v>
      </c>
    </row>
    <row r="17" spans="1:21" ht="12" thickBot="1">
      <c r="A17" s="82"/>
      <c r="B17" s="71" t="s">
        <v>15</v>
      </c>
      <c r="C17" s="72"/>
      <c r="D17" s="54">
        <v>861251.66709999996</v>
      </c>
      <c r="E17" s="54">
        <v>1077576.0881000001</v>
      </c>
      <c r="F17" s="55">
        <v>79.924905221177795</v>
      </c>
      <c r="G17" s="54">
        <v>412116.03110000002</v>
      </c>
      <c r="H17" s="55">
        <v>108.982811176063</v>
      </c>
      <c r="I17" s="54">
        <v>97898.760699999999</v>
      </c>
      <c r="J17" s="55">
        <v>11.367032940515999</v>
      </c>
      <c r="K17" s="54">
        <v>56593.596799999999</v>
      </c>
      <c r="L17" s="55">
        <v>13.732442450477601</v>
      </c>
      <c r="M17" s="55">
        <v>0.72985578290722797</v>
      </c>
      <c r="N17" s="54">
        <v>4509449.8505999995</v>
      </c>
      <c r="O17" s="54">
        <v>202883600.48750001</v>
      </c>
      <c r="P17" s="54">
        <v>12304</v>
      </c>
      <c r="Q17" s="54">
        <v>11632</v>
      </c>
      <c r="R17" s="55">
        <v>5.7771664374140403</v>
      </c>
      <c r="S17" s="54">
        <v>69.997697261053304</v>
      </c>
      <c r="T17" s="54">
        <v>68.836634413686397</v>
      </c>
      <c r="U17" s="56">
        <v>1.6587157760873199</v>
      </c>
    </row>
    <row r="18" spans="1:21" ht="12" thickBot="1">
      <c r="A18" s="82"/>
      <c r="B18" s="71" t="s">
        <v>16</v>
      </c>
      <c r="C18" s="72"/>
      <c r="D18" s="54">
        <v>1381281.1779</v>
      </c>
      <c r="E18" s="54">
        <v>1991855.7990999999</v>
      </c>
      <c r="F18" s="55">
        <v>69.346444583193104</v>
      </c>
      <c r="G18" s="54">
        <v>1811830.9528000001</v>
      </c>
      <c r="H18" s="55">
        <v>-23.7632420527218</v>
      </c>
      <c r="I18" s="54">
        <v>199724.2206</v>
      </c>
      <c r="J18" s="55">
        <v>14.4593456998847</v>
      </c>
      <c r="K18" s="54">
        <v>281154.67589999997</v>
      </c>
      <c r="L18" s="55">
        <v>15.517710163053801</v>
      </c>
      <c r="M18" s="55">
        <v>-0.28962867161762201</v>
      </c>
      <c r="N18" s="54">
        <v>10748172.8849</v>
      </c>
      <c r="O18" s="54">
        <v>389542681.85790002</v>
      </c>
      <c r="P18" s="54">
        <v>57791</v>
      </c>
      <c r="Q18" s="54">
        <v>54621</v>
      </c>
      <c r="R18" s="55">
        <v>5.8036286409988804</v>
      </c>
      <c r="S18" s="54">
        <v>23.9013198923708</v>
      </c>
      <c r="T18" s="54">
        <v>21.118789308141601</v>
      </c>
      <c r="U18" s="56">
        <v>11.6417444591309</v>
      </c>
    </row>
    <row r="19" spans="1:21" ht="12" thickBot="1">
      <c r="A19" s="82"/>
      <c r="B19" s="71" t="s">
        <v>17</v>
      </c>
      <c r="C19" s="72"/>
      <c r="D19" s="54">
        <v>516526.05330000003</v>
      </c>
      <c r="E19" s="54">
        <v>783030.85019999999</v>
      </c>
      <c r="F19" s="55">
        <v>65.964968451507403</v>
      </c>
      <c r="G19" s="54">
        <v>489357.29609999998</v>
      </c>
      <c r="H19" s="55">
        <v>5.5519264587501098</v>
      </c>
      <c r="I19" s="54">
        <v>37148.273999999998</v>
      </c>
      <c r="J19" s="55">
        <v>7.1919458394529698</v>
      </c>
      <c r="K19" s="54">
        <v>47838.251799999998</v>
      </c>
      <c r="L19" s="55">
        <v>9.7757307761125691</v>
      </c>
      <c r="M19" s="55">
        <v>-0.223460879061638</v>
      </c>
      <c r="N19" s="54">
        <v>5000794.6074000001</v>
      </c>
      <c r="O19" s="54">
        <v>115669071.76729999</v>
      </c>
      <c r="P19" s="54">
        <v>8442</v>
      </c>
      <c r="Q19" s="54">
        <v>7295</v>
      </c>
      <c r="R19" s="55">
        <v>15.7230980123372</v>
      </c>
      <c r="S19" s="54">
        <v>61.1852704690832</v>
      </c>
      <c r="T19" s="54">
        <v>52.888865044551103</v>
      </c>
      <c r="U19" s="56">
        <v>13.5594814910956</v>
      </c>
    </row>
    <row r="20" spans="1:21" ht="12" thickBot="1">
      <c r="A20" s="82"/>
      <c r="B20" s="71" t="s">
        <v>18</v>
      </c>
      <c r="C20" s="72"/>
      <c r="D20" s="54">
        <v>1007799.272</v>
      </c>
      <c r="E20" s="54">
        <v>1108432.1024</v>
      </c>
      <c r="F20" s="55">
        <v>90.921155190100706</v>
      </c>
      <c r="G20" s="54">
        <v>1005662.0696</v>
      </c>
      <c r="H20" s="55">
        <v>0.21251695421404801</v>
      </c>
      <c r="I20" s="54">
        <v>103881.2006</v>
      </c>
      <c r="J20" s="55">
        <v>10.307727291154499</v>
      </c>
      <c r="K20" s="54">
        <v>89178.123500000002</v>
      </c>
      <c r="L20" s="55">
        <v>8.8676033625759008</v>
      </c>
      <c r="M20" s="55">
        <v>0.16487313842166701</v>
      </c>
      <c r="N20" s="54">
        <v>6970961.6116000004</v>
      </c>
      <c r="O20" s="54">
        <v>203693849.33970001</v>
      </c>
      <c r="P20" s="54">
        <v>35977</v>
      </c>
      <c r="Q20" s="54">
        <v>34092</v>
      </c>
      <c r="R20" s="55">
        <v>5.5291564003285201</v>
      </c>
      <c r="S20" s="54">
        <v>28.012320982850198</v>
      </c>
      <c r="T20" s="54">
        <v>27.299159010911701</v>
      </c>
      <c r="U20" s="56">
        <v>2.5458867630965698</v>
      </c>
    </row>
    <row r="21" spans="1:21" ht="12" thickBot="1">
      <c r="A21" s="82"/>
      <c r="B21" s="71" t="s">
        <v>19</v>
      </c>
      <c r="C21" s="72"/>
      <c r="D21" s="54">
        <v>302612.46149999998</v>
      </c>
      <c r="E21" s="54">
        <v>406174.25809999998</v>
      </c>
      <c r="F21" s="55">
        <v>74.503111771671399</v>
      </c>
      <c r="G21" s="54">
        <v>368694.57530000003</v>
      </c>
      <c r="H21" s="55">
        <v>-17.923267177508698</v>
      </c>
      <c r="I21" s="54">
        <v>36163.828800000003</v>
      </c>
      <c r="J21" s="55">
        <v>11.950541831867</v>
      </c>
      <c r="K21" s="54">
        <v>33513.224699999999</v>
      </c>
      <c r="L21" s="55">
        <v>9.0896983425185702</v>
      </c>
      <c r="M21" s="55">
        <v>7.9091287804363003E-2</v>
      </c>
      <c r="N21" s="54">
        <v>2073621.5739</v>
      </c>
      <c r="O21" s="54">
        <v>69436313.549500003</v>
      </c>
      <c r="P21" s="54">
        <v>21518</v>
      </c>
      <c r="Q21" s="54">
        <v>20720</v>
      </c>
      <c r="R21" s="55">
        <v>3.85135135135135</v>
      </c>
      <c r="S21" s="54">
        <v>14.0632243470583</v>
      </c>
      <c r="T21" s="54">
        <v>11.9624187596525</v>
      </c>
      <c r="U21" s="56">
        <v>14.9382924965228</v>
      </c>
    </row>
    <row r="22" spans="1:21" ht="12" thickBot="1">
      <c r="A22" s="82"/>
      <c r="B22" s="71" t="s">
        <v>20</v>
      </c>
      <c r="C22" s="72"/>
      <c r="D22" s="54">
        <v>2735835.4567999998</v>
      </c>
      <c r="E22" s="54">
        <v>1658617.9654999999</v>
      </c>
      <c r="F22" s="55">
        <v>164.94669138443001</v>
      </c>
      <c r="G22" s="54">
        <v>1599745.1324</v>
      </c>
      <c r="H22" s="55">
        <v>71.016957725984298</v>
      </c>
      <c r="I22" s="54">
        <v>174346.6551</v>
      </c>
      <c r="J22" s="55">
        <v>6.3727025200531102</v>
      </c>
      <c r="K22" s="54">
        <v>197968.86189999999</v>
      </c>
      <c r="L22" s="55">
        <v>12.3750251143443</v>
      </c>
      <c r="M22" s="55">
        <v>-0.119322839830904</v>
      </c>
      <c r="N22" s="54">
        <v>12736079.171499999</v>
      </c>
      <c r="O22" s="54">
        <v>230904835.8371</v>
      </c>
      <c r="P22" s="54">
        <v>75518</v>
      </c>
      <c r="Q22" s="54">
        <v>70516</v>
      </c>
      <c r="R22" s="55">
        <v>7.0934256055363401</v>
      </c>
      <c r="S22" s="54">
        <v>36.227594173574502</v>
      </c>
      <c r="T22" s="54">
        <v>27.996246905666801</v>
      </c>
      <c r="U22" s="56">
        <v>22.721208668920902</v>
      </c>
    </row>
    <row r="23" spans="1:21" ht="12" thickBot="1">
      <c r="A23" s="82"/>
      <c r="B23" s="71" t="s">
        <v>21</v>
      </c>
      <c r="C23" s="72"/>
      <c r="D23" s="54">
        <v>2267265.8585999999</v>
      </c>
      <c r="E23" s="54">
        <v>2857702.0734999999</v>
      </c>
      <c r="F23" s="55">
        <v>79.338776411466299</v>
      </c>
      <c r="G23" s="54">
        <v>3094848.1329000001</v>
      </c>
      <c r="H23" s="55">
        <v>-26.7406424729643</v>
      </c>
      <c r="I23" s="54">
        <v>184734.11379999999</v>
      </c>
      <c r="J23" s="55">
        <v>8.1478805451633391</v>
      </c>
      <c r="K23" s="54">
        <v>317229.49959999998</v>
      </c>
      <c r="L23" s="55">
        <v>10.2502444700814</v>
      </c>
      <c r="M23" s="55">
        <v>-0.41766413895008397</v>
      </c>
      <c r="N23" s="54">
        <v>21662270.103700001</v>
      </c>
      <c r="O23" s="54">
        <v>513569339.40009999</v>
      </c>
      <c r="P23" s="54">
        <v>67218</v>
      </c>
      <c r="Q23" s="54">
        <v>65910</v>
      </c>
      <c r="R23" s="55">
        <v>1.98452435138825</v>
      </c>
      <c r="S23" s="54">
        <v>33.730040444523802</v>
      </c>
      <c r="T23" s="54">
        <v>30.351296428463101</v>
      </c>
      <c r="U23" s="56">
        <v>10.017017387268799</v>
      </c>
    </row>
    <row r="24" spans="1:21" ht="12" thickBot="1">
      <c r="A24" s="82"/>
      <c r="B24" s="71" t="s">
        <v>22</v>
      </c>
      <c r="C24" s="72"/>
      <c r="D24" s="54">
        <v>298576.66940000001</v>
      </c>
      <c r="E24" s="54">
        <v>268211.02299999999</v>
      </c>
      <c r="F24" s="55">
        <v>111.32155049421701</v>
      </c>
      <c r="G24" s="54">
        <v>276396.10090000002</v>
      </c>
      <c r="H24" s="55">
        <v>8.0249209116104208</v>
      </c>
      <c r="I24" s="54">
        <v>44220.777800000003</v>
      </c>
      <c r="J24" s="55">
        <v>14.8105268535761</v>
      </c>
      <c r="K24" s="54">
        <v>45449.210200000001</v>
      </c>
      <c r="L24" s="55">
        <v>16.4435062766835</v>
      </c>
      <c r="M24" s="55">
        <v>-2.7028685308155002E-2</v>
      </c>
      <c r="N24" s="54">
        <v>1908573.4575</v>
      </c>
      <c r="O24" s="54">
        <v>48914517.956900001</v>
      </c>
      <c r="P24" s="54">
        <v>22600</v>
      </c>
      <c r="Q24" s="54">
        <v>19930</v>
      </c>
      <c r="R24" s="55">
        <v>13.3968891118916</v>
      </c>
      <c r="S24" s="54">
        <v>13.2113570530973</v>
      </c>
      <c r="T24" s="54">
        <v>11.924200115403901</v>
      </c>
      <c r="U24" s="56">
        <v>9.7428063787865202</v>
      </c>
    </row>
    <row r="25" spans="1:21" ht="12" thickBot="1">
      <c r="A25" s="82"/>
      <c r="B25" s="71" t="s">
        <v>23</v>
      </c>
      <c r="C25" s="72"/>
      <c r="D25" s="54">
        <v>326627.32189999998</v>
      </c>
      <c r="E25" s="54">
        <v>213268.60509999999</v>
      </c>
      <c r="F25" s="55">
        <v>153.153025850592</v>
      </c>
      <c r="G25" s="54">
        <v>284567.25880000001</v>
      </c>
      <c r="H25" s="55">
        <v>14.780359229436399</v>
      </c>
      <c r="I25" s="54">
        <v>13919.7011</v>
      </c>
      <c r="J25" s="55">
        <v>4.2616462759541101</v>
      </c>
      <c r="K25" s="54">
        <v>24424.883600000001</v>
      </c>
      <c r="L25" s="55">
        <v>8.5831671932315796</v>
      </c>
      <c r="M25" s="55">
        <v>-0.43010164027967002</v>
      </c>
      <c r="N25" s="54">
        <v>1857719.9256</v>
      </c>
      <c r="O25" s="54">
        <v>61853812.305799998</v>
      </c>
      <c r="P25" s="54">
        <v>17747</v>
      </c>
      <c r="Q25" s="54">
        <v>14311</v>
      </c>
      <c r="R25" s="55">
        <v>24.009503179372501</v>
      </c>
      <c r="S25" s="54">
        <v>18.404649907026499</v>
      </c>
      <c r="T25" s="54">
        <v>14.5383376982741</v>
      </c>
      <c r="U25" s="56">
        <v>21.0072575587347</v>
      </c>
    </row>
    <row r="26" spans="1:21" ht="12" thickBot="1">
      <c r="A26" s="82"/>
      <c r="B26" s="71" t="s">
        <v>24</v>
      </c>
      <c r="C26" s="72"/>
      <c r="D26" s="54">
        <v>706685.6361</v>
      </c>
      <c r="E26" s="54">
        <v>637691.11250000005</v>
      </c>
      <c r="F26" s="55">
        <v>110.81942687416699</v>
      </c>
      <c r="G26" s="54">
        <v>670283.88859999995</v>
      </c>
      <c r="H26" s="55">
        <v>5.4307955359081097</v>
      </c>
      <c r="I26" s="54">
        <v>120483.5028</v>
      </c>
      <c r="J26" s="55">
        <v>17.049094625003899</v>
      </c>
      <c r="K26" s="54">
        <v>140824.74419999999</v>
      </c>
      <c r="L26" s="55">
        <v>21.0097164194318</v>
      </c>
      <c r="M26" s="55">
        <v>-0.14444365949716401</v>
      </c>
      <c r="N26" s="54">
        <v>4633968.0888</v>
      </c>
      <c r="O26" s="54">
        <v>116121285.84110001</v>
      </c>
      <c r="P26" s="54">
        <v>42805</v>
      </c>
      <c r="Q26" s="54">
        <v>41100</v>
      </c>
      <c r="R26" s="55">
        <v>4.1484184914842004</v>
      </c>
      <c r="S26" s="54">
        <v>16.509417967527199</v>
      </c>
      <c r="T26" s="54">
        <v>15.3912481922141</v>
      </c>
      <c r="U26" s="56">
        <v>6.7729206293789801</v>
      </c>
    </row>
    <row r="27" spans="1:21" ht="12" thickBot="1">
      <c r="A27" s="82"/>
      <c r="B27" s="71" t="s">
        <v>25</v>
      </c>
      <c r="C27" s="72"/>
      <c r="D27" s="54">
        <v>168032.9656</v>
      </c>
      <c r="E27" s="54">
        <v>193982.77549999999</v>
      </c>
      <c r="F27" s="55">
        <v>86.622621604875505</v>
      </c>
      <c r="G27" s="54">
        <v>256382.44529999999</v>
      </c>
      <c r="H27" s="55">
        <v>-34.460034733119102</v>
      </c>
      <c r="I27" s="54">
        <v>40809.408100000001</v>
      </c>
      <c r="J27" s="55">
        <v>24.2865487461229</v>
      </c>
      <c r="K27" s="54">
        <v>71890.415900000007</v>
      </c>
      <c r="L27" s="55">
        <v>28.040303545696801</v>
      </c>
      <c r="M27" s="55">
        <v>-0.432338683966356</v>
      </c>
      <c r="N27" s="54">
        <v>1316837.3933000001</v>
      </c>
      <c r="O27" s="54">
        <v>39745071.599299997</v>
      </c>
      <c r="P27" s="54">
        <v>20663</v>
      </c>
      <c r="Q27" s="54">
        <v>18997</v>
      </c>
      <c r="R27" s="55">
        <v>8.7698057588040204</v>
      </c>
      <c r="S27" s="54">
        <v>8.1320701543822302</v>
      </c>
      <c r="T27" s="54">
        <v>7.4319788756119403</v>
      </c>
      <c r="U27" s="56">
        <v>8.6090167138194804</v>
      </c>
    </row>
    <row r="28" spans="1:21" ht="12" thickBot="1">
      <c r="A28" s="82"/>
      <c r="B28" s="71" t="s">
        <v>26</v>
      </c>
      <c r="C28" s="72"/>
      <c r="D28" s="54">
        <v>993316.65330000001</v>
      </c>
      <c r="E28" s="54">
        <v>776399.02500000002</v>
      </c>
      <c r="F28" s="55">
        <v>127.93893620615999</v>
      </c>
      <c r="G28" s="54">
        <v>894136.95620000002</v>
      </c>
      <c r="H28" s="55">
        <v>11.0922265780742</v>
      </c>
      <c r="I28" s="54">
        <v>27017.872299999999</v>
      </c>
      <c r="J28" s="55">
        <v>2.7199657038106801</v>
      </c>
      <c r="K28" s="54">
        <v>33042.591399999998</v>
      </c>
      <c r="L28" s="55">
        <v>3.6954731790114099</v>
      </c>
      <c r="M28" s="55">
        <v>-0.182331919039498</v>
      </c>
      <c r="N28" s="54">
        <v>6393508.0088</v>
      </c>
      <c r="O28" s="54">
        <v>167943519.64179999</v>
      </c>
      <c r="P28" s="54">
        <v>39046</v>
      </c>
      <c r="Q28" s="54">
        <v>35020</v>
      </c>
      <c r="R28" s="55">
        <v>11.496287835522599</v>
      </c>
      <c r="S28" s="54">
        <v>25.439652033499002</v>
      </c>
      <c r="T28" s="54">
        <v>22.907612564249</v>
      </c>
      <c r="U28" s="56">
        <v>9.9531214731858597</v>
      </c>
    </row>
    <row r="29" spans="1:21" ht="12" thickBot="1">
      <c r="A29" s="82"/>
      <c r="B29" s="71" t="s">
        <v>27</v>
      </c>
      <c r="C29" s="72"/>
      <c r="D29" s="54">
        <v>635152.4743</v>
      </c>
      <c r="E29" s="54">
        <v>594326.57209999999</v>
      </c>
      <c r="F29" s="55">
        <v>106.869270888519</v>
      </c>
      <c r="G29" s="54">
        <v>650158.12430000002</v>
      </c>
      <c r="H29" s="55">
        <v>-2.3080000755440899</v>
      </c>
      <c r="I29" s="54">
        <v>96800.733800000002</v>
      </c>
      <c r="J29" s="55">
        <v>15.240550531852</v>
      </c>
      <c r="K29" s="54">
        <v>112962.36470000001</v>
      </c>
      <c r="L29" s="55">
        <v>17.374598651923701</v>
      </c>
      <c r="M29" s="55">
        <v>-0.143070932898061</v>
      </c>
      <c r="N29" s="54">
        <v>4594657.1727</v>
      </c>
      <c r="O29" s="54">
        <v>126620143.28049999</v>
      </c>
      <c r="P29" s="54">
        <v>96512</v>
      </c>
      <c r="Q29" s="54">
        <v>94227</v>
      </c>
      <c r="R29" s="55">
        <v>2.4249949589820301</v>
      </c>
      <c r="S29" s="54">
        <v>6.5810725536720804</v>
      </c>
      <c r="T29" s="54">
        <v>6.4247961444172104</v>
      </c>
      <c r="U29" s="56">
        <v>2.3746343469147502</v>
      </c>
    </row>
    <row r="30" spans="1:21" ht="12" thickBot="1">
      <c r="A30" s="82"/>
      <c r="B30" s="71" t="s">
        <v>28</v>
      </c>
      <c r="C30" s="72"/>
      <c r="D30" s="54">
        <v>1426558.2283000001</v>
      </c>
      <c r="E30" s="54">
        <v>1518328.5416999999</v>
      </c>
      <c r="F30" s="55">
        <v>93.955832951855797</v>
      </c>
      <c r="G30" s="54">
        <v>1349811.6625000001</v>
      </c>
      <c r="H30" s="55">
        <v>5.6857240111451297</v>
      </c>
      <c r="I30" s="54">
        <v>71893.589800000002</v>
      </c>
      <c r="J30" s="55">
        <v>5.03965336806995</v>
      </c>
      <c r="K30" s="54">
        <v>143883.554</v>
      </c>
      <c r="L30" s="55">
        <v>10.659528139911901</v>
      </c>
      <c r="M30" s="55">
        <v>-0.50033490415450799</v>
      </c>
      <c r="N30" s="54">
        <v>7871231.1659000004</v>
      </c>
      <c r="O30" s="54">
        <v>189974506.30250001</v>
      </c>
      <c r="P30" s="54">
        <v>80090</v>
      </c>
      <c r="Q30" s="54">
        <v>67294</v>
      </c>
      <c r="R30" s="55">
        <v>19.0150682081612</v>
      </c>
      <c r="S30" s="54">
        <v>17.811939421900401</v>
      </c>
      <c r="T30" s="54">
        <v>15.226120428270001</v>
      </c>
      <c r="U30" s="56">
        <v>14.5173354365389</v>
      </c>
    </row>
    <row r="31" spans="1:21" ht="12" thickBot="1">
      <c r="A31" s="82"/>
      <c r="B31" s="71" t="s">
        <v>29</v>
      </c>
      <c r="C31" s="72"/>
      <c r="D31" s="54">
        <v>1537485.3403</v>
      </c>
      <c r="E31" s="54">
        <v>883670.55980000005</v>
      </c>
      <c r="F31" s="55">
        <v>173.98852131590499</v>
      </c>
      <c r="G31" s="54">
        <v>935116.57330000005</v>
      </c>
      <c r="H31" s="55">
        <v>64.416435789845707</v>
      </c>
      <c r="I31" s="54">
        <v>-11929.3711</v>
      </c>
      <c r="J31" s="55">
        <v>-0.77590145332197402</v>
      </c>
      <c r="K31" s="54">
        <v>44794.895799999998</v>
      </c>
      <c r="L31" s="55">
        <v>4.7903007046405</v>
      </c>
      <c r="M31" s="55">
        <v>-1.2663109465253</v>
      </c>
      <c r="N31" s="54">
        <v>11327496.898</v>
      </c>
      <c r="O31" s="54">
        <v>211439562.91429999</v>
      </c>
      <c r="P31" s="54">
        <v>35954</v>
      </c>
      <c r="Q31" s="54">
        <v>33614</v>
      </c>
      <c r="R31" s="55">
        <v>6.96138513714524</v>
      </c>
      <c r="S31" s="54">
        <v>42.7625671775046</v>
      </c>
      <c r="T31" s="54">
        <v>35.597500841911099</v>
      </c>
      <c r="U31" s="56">
        <v>16.7554635011779</v>
      </c>
    </row>
    <row r="32" spans="1:21" ht="12" thickBot="1">
      <c r="A32" s="82"/>
      <c r="B32" s="71" t="s">
        <v>30</v>
      </c>
      <c r="C32" s="72"/>
      <c r="D32" s="54">
        <v>227743.375</v>
      </c>
      <c r="E32" s="54">
        <v>124845.35</v>
      </c>
      <c r="F32" s="55">
        <v>182.42039050713501</v>
      </c>
      <c r="G32" s="54">
        <v>143118.30489999999</v>
      </c>
      <c r="H32" s="55">
        <v>59.129452489763203</v>
      </c>
      <c r="I32" s="54">
        <v>53147.137300000002</v>
      </c>
      <c r="J32" s="55">
        <v>23.336414198656701</v>
      </c>
      <c r="K32" s="54">
        <v>39172.026899999997</v>
      </c>
      <c r="L32" s="55">
        <v>27.3703820956868</v>
      </c>
      <c r="M32" s="55">
        <v>0.35676250390811398</v>
      </c>
      <c r="N32" s="54">
        <v>1063038.9494</v>
      </c>
      <c r="O32" s="54">
        <v>19927208.082400002</v>
      </c>
      <c r="P32" s="54">
        <v>20950</v>
      </c>
      <c r="Q32" s="54">
        <v>18050</v>
      </c>
      <c r="R32" s="55">
        <v>16.066481994459799</v>
      </c>
      <c r="S32" s="54">
        <v>10.8708054892601</v>
      </c>
      <c r="T32" s="54">
        <v>7.8470812963988896</v>
      </c>
      <c r="U32" s="56">
        <v>27.815088733291699</v>
      </c>
    </row>
    <row r="33" spans="1:21" ht="12" thickBot="1">
      <c r="A33" s="82"/>
      <c r="B33" s="71" t="s">
        <v>70</v>
      </c>
      <c r="C33" s="72"/>
      <c r="D33" s="54">
        <v>8.2905999999999995</v>
      </c>
      <c r="E33" s="57"/>
      <c r="F33" s="57"/>
      <c r="G33" s="57"/>
      <c r="H33" s="57"/>
      <c r="I33" s="54">
        <v>0</v>
      </c>
      <c r="J33" s="55">
        <v>0</v>
      </c>
      <c r="K33" s="57"/>
      <c r="L33" s="57"/>
      <c r="M33" s="57"/>
      <c r="N33" s="54">
        <v>8.2905999999999995</v>
      </c>
      <c r="O33" s="54">
        <v>336.22550000000001</v>
      </c>
      <c r="P33" s="54">
        <v>1</v>
      </c>
      <c r="Q33" s="57"/>
      <c r="R33" s="57"/>
      <c r="S33" s="54">
        <v>8.2905999999999995</v>
      </c>
      <c r="T33" s="57"/>
      <c r="U33" s="58"/>
    </row>
    <row r="34" spans="1:21" ht="12" thickBot="1">
      <c r="A34" s="82"/>
      <c r="B34" s="71" t="s">
        <v>31</v>
      </c>
      <c r="C34" s="72"/>
      <c r="D34" s="54">
        <v>217315.31280000001</v>
      </c>
      <c r="E34" s="54">
        <v>166459.71530000001</v>
      </c>
      <c r="F34" s="55">
        <v>130.551294292644</v>
      </c>
      <c r="G34" s="54">
        <v>154486.66949999999</v>
      </c>
      <c r="H34" s="55">
        <v>40.669297553857902</v>
      </c>
      <c r="I34" s="54">
        <v>17439.018899999999</v>
      </c>
      <c r="J34" s="55">
        <v>8.0247538359386201</v>
      </c>
      <c r="K34" s="54">
        <v>25224.029900000001</v>
      </c>
      <c r="L34" s="55">
        <v>16.327641719274698</v>
      </c>
      <c r="M34" s="55">
        <v>-0.30863470392572001</v>
      </c>
      <c r="N34" s="54">
        <v>1265482.0734999999</v>
      </c>
      <c r="O34" s="54">
        <v>32908654.968600001</v>
      </c>
      <c r="P34" s="54">
        <v>11977</v>
      </c>
      <c r="Q34" s="54">
        <v>10190</v>
      </c>
      <c r="R34" s="55">
        <v>17.5368007850834</v>
      </c>
      <c r="S34" s="54">
        <v>18.144386140101901</v>
      </c>
      <c r="T34" s="54">
        <v>14.3841330520118</v>
      </c>
      <c r="U34" s="56">
        <v>20.7240578934735</v>
      </c>
    </row>
    <row r="35" spans="1:21" ht="12" thickBot="1">
      <c r="A35" s="82"/>
      <c r="B35" s="71" t="s">
        <v>78</v>
      </c>
      <c r="C35" s="72"/>
      <c r="D35" s="54">
        <v>6393.5562</v>
      </c>
      <c r="E35" s="57"/>
      <c r="F35" s="57"/>
      <c r="G35" s="57"/>
      <c r="H35" s="57"/>
      <c r="I35" s="54">
        <v>212.55549999999999</v>
      </c>
      <c r="J35" s="55">
        <v>3.3245269666981301</v>
      </c>
      <c r="K35" s="57"/>
      <c r="L35" s="57"/>
      <c r="M35" s="57"/>
      <c r="N35" s="54">
        <v>48756.587299999999</v>
      </c>
      <c r="O35" s="54">
        <v>271036.6372</v>
      </c>
      <c r="P35" s="54">
        <v>843</v>
      </c>
      <c r="Q35" s="54">
        <v>886</v>
      </c>
      <c r="R35" s="55">
        <v>-4.8532731376975198</v>
      </c>
      <c r="S35" s="54">
        <v>7.5842896797153001</v>
      </c>
      <c r="T35" s="54">
        <v>6.1968415349887103</v>
      </c>
      <c r="U35" s="56">
        <v>18.293712441356401</v>
      </c>
    </row>
    <row r="36" spans="1:21" ht="12" thickBot="1">
      <c r="A36" s="82"/>
      <c r="B36" s="71" t="s">
        <v>64</v>
      </c>
      <c r="C36" s="72"/>
      <c r="D36" s="54">
        <v>57870.17</v>
      </c>
      <c r="E36" s="57"/>
      <c r="F36" s="57"/>
      <c r="G36" s="54">
        <v>201610.45</v>
      </c>
      <c r="H36" s="55">
        <v>-71.296046410292703</v>
      </c>
      <c r="I36" s="54">
        <v>62.41</v>
      </c>
      <c r="J36" s="55">
        <v>0.10784485340202001</v>
      </c>
      <c r="K36" s="54">
        <v>8655.18</v>
      </c>
      <c r="L36" s="55">
        <v>4.2930215174858199</v>
      </c>
      <c r="M36" s="55">
        <v>-0.99278928918867104</v>
      </c>
      <c r="N36" s="54">
        <v>550752.59</v>
      </c>
      <c r="O36" s="54">
        <v>26248696.41</v>
      </c>
      <c r="P36" s="54">
        <v>47</v>
      </c>
      <c r="Q36" s="54">
        <v>52</v>
      </c>
      <c r="R36" s="55">
        <v>-9.6153846153846203</v>
      </c>
      <c r="S36" s="54">
        <v>1231.28021276596</v>
      </c>
      <c r="T36" s="54">
        <v>1087.8875</v>
      </c>
      <c r="U36" s="56">
        <v>11.6458228824971</v>
      </c>
    </row>
    <row r="37" spans="1:21" ht="12" thickBot="1">
      <c r="A37" s="82"/>
      <c r="B37" s="71" t="s">
        <v>35</v>
      </c>
      <c r="C37" s="72"/>
      <c r="D37" s="54">
        <v>106335.11</v>
      </c>
      <c r="E37" s="57"/>
      <c r="F37" s="57"/>
      <c r="G37" s="54">
        <v>287359.83</v>
      </c>
      <c r="H37" s="55">
        <v>-62.995833481666502</v>
      </c>
      <c r="I37" s="54">
        <v>-8079.05</v>
      </c>
      <c r="J37" s="55">
        <v>-7.5977257182505404</v>
      </c>
      <c r="K37" s="54">
        <v>-46880.69</v>
      </c>
      <c r="L37" s="55">
        <v>-16.314280948732499</v>
      </c>
      <c r="M37" s="55">
        <v>-0.82766785215831895</v>
      </c>
      <c r="N37" s="54">
        <v>936807.22</v>
      </c>
      <c r="O37" s="54">
        <v>70403300.590000004</v>
      </c>
      <c r="P37" s="54">
        <v>65</v>
      </c>
      <c r="Q37" s="54">
        <v>65</v>
      </c>
      <c r="R37" s="55">
        <v>0</v>
      </c>
      <c r="S37" s="54">
        <v>1635.9247692307699</v>
      </c>
      <c r="T37" s="54">
        <v>1735.3064615384601</v>
      </c>
      <c r="U37" s="56">
        <v>-6.07495492316695</v>
      </c>
    </row>
    <row r="38" spans="1:21" ht="12" thickBot="1">
      <c r="A38" s="82"/>
      <c r="B38" s="71" t="s">
        <v>36</v>
      </c>
      <c r="C38" s="72"/>
      <c r="D38" s="54">
        <v>318512.09999999998</v>
      </c>
      <c r="E38" s="57"/>
      <c r="F38" s="57"/>
      <c r="G38" s="54">
        <v>661649.53</v>
      </c>
      <c r="H38" s="55">
        <v>-51.860904367301501</v>
      </c>
      <c r="I38" s="54">
        <v>-5597.41</v>
      </c>
      <c r="J38" s="55">
        <v>-1.75736180823272</v>
      </c>
      <c r="K38" s="54">
        <v>-82816.53</v>
      </c>
      <c r="L38" s="55">
        <v>-12.516676313515999</v>
      </c>
      <c r="M38" s="55">
        <v>-0.93241192307864096</v>
      </c>
      <c r="N38" s="54">
        <v>1940646.75</v>
      </c>
      <c r="O38" s="54">
        <v>43155635.490000002</v>
      </c>
      <c r="P38" s="54">
        <v>125</v>
      </c>
      <c r="Q38" s="54">
        <v>83</v>
      </c>
      <c r="R38" s="55">
        <v>50.602409638554199</v>
      </c>
      <c r="S38" s="54">
        <v>2548.0967999999998</v>
      </c>
      <c r="T38" s="54">
        <v>2466.0186746988002</v>
      </c>
      <c r="U38" s="56">
        <v>3.2211541296706101</v>
      </c>
    </row>
    <row r="39" spans="1:21" ht="12" thickBot="1">
      <c r="A39" s="82"/>
      <c r="B39" s="71" t="s">
        <v>37</v>
      </c>
      <c r="C39" s="72"/>
      <c r="D39" s="54">
        <v>122942.88</v>
      </c>
      <c r="E39" s="57"/>
      <c r="F39" s="57"/>
      <c r="G39" s="54">
        <v>274048.03000000003</v>
      </c>
      <c r="H39" s="55">
        <v>-55.138199679815301</v>
      </c>
      <c r="I39" s="54">
        <v>-10440.82</v>
      </c>
      <c r="J39" s="55">
        <v>-8.4924153395462998</v>
      </c>
      <c r="K39" s="54">
        <v>-40063.410000000003</v>
      </c>
      <c r="L39" s="55">
        <v>-14.619119867418901</v>
      </c>
      <c r="M39" s="55">
        <v>-0.73939262783672199</v>
      </c>
      <c r="N39" s="54">
        <v>1011143.57</v>
      </c>
      <c r="O39" s="54">
        <v>43731171.969999999</v>
      </c>
      <c r="P39" s="54">
        <v>99</v>
      </c>
      <c r="Q39" s="54">
        <v>92</v>
      </c>
      <c r="R39" s="55">
        <v>7.6086956521738998</v>
      </c>
      <c r="S39" s="54">
        <v>1241.8472727272699</v>
      </c>
      <c r="T39" s="54">
        <v>1687.0695652173899</v>
      </c>
      <c r="U39" s="56">
        <v>-35.851614145139401</v>
      </c>
    </row>
    <row r="40" spans="1:21" ht="12" thickBot="1">
      <c r="A40" s="82"/>
      <c r="B40" s="71" t="s">
        <v>66</v>
      </c>
      <c r="C40" s="72"/>
      <c r="D40" s="54">
        <v>1.22</v>
      </c>
      <c r="E40" s="57"/>
      <c r="F40" s="57"/>
      <c r="G40" s="54">
        <v>19.25</v>
      </c>
      <c r="H40" s="55">
        <v>-93.662337662337706</v>
      </c>
      <c r="I40" s="54">
        <v>-7943.23</v>
      </c>
      <c r="J40" s="55">
        <v>-651084.42622950801</v>
      </c>
      <c r="K40" s="54">
        <v>17.420000000000002</v>
      </c>
      <c r="L40" s="55">
        <v>90.493506493506501</v>
      </c>
      <c r="M40" s="55">
        <v>-456.98335246842697</v>
      </c>
      <c r="N40" s="54">
        <v>7.99</v>
      </c>
      <c r="O40" s="54">
        <v>1261.25</v>
      </c>
      <c r="P40" s="54">
        <v>5</v>
      </c>
      <c r="Q40" s="54">
        <v>2</v>
      </c>
      <c r="R40" s="55">
        <v>150</v>
      </c>
      <c r="S40" s="54">
        <v>0.24399999999999999</v>
      </c>
      <c r="T40" s="54">
        <v>0.44500000000000001</v>
      </c>
      <c r="U40" s="56">
        <v>-82.377049180327901</v>
      </c>
    </row>
    <row r="41" spans="1:21" ht="12" thickBot="1">
      <c r="A41" s="82"/>
      <c r="B41" s="71" t="s">
        <v>32</v>
      </c>
      <c r="C41" s="72"/>
      <c r="D41" s="54">
        <v>33008.546799999996</v>
      </c>
      <c r="E41" s="57"/>
      <c r="F41" s="57"/>
      <c r="G41" s="54">
        <v>149849.57279999999</v>
      </c>
      <c r="H41" s="55">
        <v>-77.972211609801803</v>
      </c>
      <c r="I41" s="54">
        <v>1741.4918</v>
      </c>
      <c r="J41" s="55">
        <v>5.27588145746543</v>
      </c>
      <c r="K41" s="54">
        <v>7766.0182999999997</v>
      </c>
      <c r="L41" s="55">
        <v>5.1825428360513799</v>
      </c>
      <c r="M41" s="55">
        <v>-0.77575486784521197</v>
      </c>
      <c r="N41" s="54">
        <v>379172.22090000001</v>
      </c>
      <c r="O41" s="54">
        <v>13551284.600400001</v>
      </c>
      <c r="P41" s="54">
        <v>93</v>
      </c>
      <c r="Q41" s="54">
        <v>74</v>
      </c>
      <c r="R41" s="55">
        <v>25.675675675675699</v>
      </c>
      <c r="S41" s="54">
        <v>354.93061075268798</v>
      </c>
      <c r="T41" s="54">
        <v>313.51928513513502</v>
      </c>
      <c r="U41" s="56">
        <v>11.6674426952732</v>
      </c>
    </row>
    <row r="42" spans="1:21" ht="12" thickBot="1">
      <c r="A42" s="82"/>
      <c r="B42" s="71" t="s">
        <v>33</v>
      </c>
      <c r="C42" s="72"/>
      <c r="D42" s="54">
        <v>469741.14230000001</v>
      </c>
      <c r="E42" s="54">
        <v>955140.53350000002</v>
      </c>
      <c r="F42" s="55">
        <v>49.180317013527699</v>
      </c>
      <c r="G42" s="54">
        <v>559653.2683</v>
      </c>
      <c r="H42" s="55">
        <v>-16.065684074912401</v>
      </c>
      <c r="I42" s="54">
        <v>22550.2703</v>
      </c>
      <c r="J42" s="55">
        <v>4.8005738202080401</v>
      </c>
      <c r="K42" s="54">
        <v>35659.860099999998</v>
      </c>
      <c r="L42" s="55">
        <v>6.3717773342627302</v>
      </c>
      <c r="M42" s="55">
        <v>-0.36762875017560698</v>
      </c>
      <c r="N42" s="54">
        <v>2783936.3048999999</v>
      </c>
      <c r="O42" s="54">
        <v>79875014.847399995</v>
      </c>
      <c r="P42" s="54">
        <v>2320</v>
      </c>
      <c r="Q42" s="54">
        <v>2239</v>
      </c>
      <c r="R42" s="55">
        <v>3.6176864671728399</v>
      </c>
      <c r="S42" s="54">
        <v>202.47463030172401</v>
      </c>
      <c r="T42" s="54">
        <v>200.73074609200501</v>
      </c>
      <c r="U42" s="56">
        <v>0.86128529145606803</v>
      </c>
    </row>
    <row r="43" spans="1:21" ht="12" thickBot="1">
      <c r="A43" s="82"/>
      <c r="B43" s="71" t="s">
        <v>38</v>
      </c>
      <c r="C43" s="72"/>
      <c r="D43" s="54">
        <v>58762.42</v>
      </c>
      <c r="E43" s="57"/>
      <c r="F43" s="57"/>
      <c r="G43" s="54">
        <v>148441.91</v>
      </c>
      <c r="H43" s="55">
        <v>-60.4138615570225</v>
      </c>
      <c r="I43" s="54">
        <v>-5063.26</v>
      </c>
      <c r="J43" s="55">
        <v>-8.6164933302610809</v>
      </c>
      <c r="K43" s="54">
        <v>-15735.86</v>
      </c>
      <c r="L43" s="55">
        <v>-10.6006854802663</v>
      </c>
      <c r="M43" s="55">
        <v>-0.67823430050851996</v>
      </c>
      <c r="N43" s="54">
        <v>463728.48</v>
      </c>
      <c r="O43" s="54">
        <v>33941012.539999999</v>
      </c>
      <c r="P43" s="54">
        <v>38</v>
      </c>
      <c r="Q43" s="54">
        <v>35</v>
      </c>
      <c r="R43" s="55">
        <v>8.5714285714285605</v>
      </c>
      <c r="S43" s="54">
        <v>1546.3794736842101</v>
      </c>
      <c r="T43" s="54">
        <v>1560.3671428571399</v>
      </c>
      <c r="U43" s="56">
        <v>-0.90454312223939803</v>
      </c>
    </row>
    <row r="44" spans="1:21" ht="12" thickBot="1">
      <c r="A44" s="82"/>
      <c r="B44" s="71" t="s">
        <v>39</v>
      </c>
      <c r="C44" s="72"/>
      <c r="D44" s="54">
        <v>25055.59</v>
      </c>
      <c r="E44" s="57"/>
      <c r="F44" s="57"/>
      <c r="G44" s="54">
        <v>74403.47</v>
      </c>
      <c r="H44" s="55">
        <v>-66.324702329071499</v>
      </c>
      <c r="I44" s="54">
        <v>3490.87</v>
      </c>
      <c r="J44" s="55">
        <v>13.9324996936811</v>
      </c>
      <c r="K44" s="54">
        <v>9855.41</v>
      </c>
      <c r="L44" s="55">
        <v>13.245901031228801</v>
      </c>
      <c r="M44" s="55">
        <v>-0.645791499288208</v>
      </c>
      <c r="N44" s="54">
        <v>286598.52</v>
      </c>
      <c r="O44" s="54">
        <v>13819839.42</v>
      </c>
      <c r="P44" s="54">
        <v>31</v>
      </c>
      <c r="Q44" s="54">
        <v>24</v>
      </c>
      <c r="R44" s="55">
        <v>29.1666666666667</v>
      </c>
      <c r="S44" s="54">
        <v>808.24483870967697</v>
      </c>
      <c r="T44" s="54">
        <v>1417.94916666667</v>
      </c>
      <c r="U44" s="56">
        <v>-75.435598070796402</v>
      </c>
    </row>
    <row r="45" spans="1:21" ht="12" thickBot="1">
      <c r="A45" s="82"/>
      <c r="B45" s="71" t="s">
        <v>72</v>
      </c>
      <c r="C45" s="72"/>
      <c r="D45" s="57"/>
      <c r="E45" s="57"/>
      <c r="F45" s="57"/>
      <c r="G45" s="57"/>
      <c r="H45" s="57"/>
      <c r="I45" s="57"/>
      <c r="J45" s="57"/>
      <c r="K45" s="57"/>
      <c r="L45" s="57"/>
      <c r="M45" s="57"/>
      <c r="N45" s="57"/>
      <c r="O45" s="54">
        <v>219.40190000000001</v>
      </c>
      <c r="P45" s="57"/>
      <c r="Q45" s="57"/>
      <c r="R45" s="57"/>
      <c r="S45" s="57"/>
      <c r="T45" s="57"/>
      <c r="U45" s="58"/>
    </row>
    <row r="46" spans="1:21" ht="12" thickBot="1">
      <c r="A46" s="83"/>
      <c r="B46" s="71" t="s">
        <v>34</v>
      </c>
      <c r="C46" s="72"/>
      <c r="D46" s="59">
        <v>11417.873100000001</v>
      </c>
      <c r="E46" s="60"/>
      <c r="F46" s="60"/>
      <c r="G46" s="59">
        <v>19548.717799999999</v>
      </c>
      <c r="H46" s="61">
        <v>-41.592726352620403</v>
      </c>
      <c r="I46" s="59">
        <v>966.76390000000004</v>
      </c>
      <c r="J46" s="61">
        <v>8.4671102186273206</v>
      </c>
      <c r="K46" s="59">
        <v>3324.4104000000002</v>
      </c>
      <c r="L46" s="61">
        <v>17.005772112583301</v>
      </c>
      <c r="M46" s="61">
        <v>-0.70919237287911296</v>
      </c>
      <c r="N46" s="59">
        <v>78317.196100000001</v>
      </c>
      <c r="O46" s="59">
        <v>4809308.3574999999</v>
      </c>
      <c r="P46" s="59">
        <v>15</v>
      </c>
      <c r="Q46" s="59">
        <v>21</v>
      </c>
      <c r="R46" s="61">
        <v>-28.571428571428601</v>
      </c>
      <c r="S46" s="59">
        <v>761.19154000000003</v>
      </c>
      <c r="T46" s="59">
        <v>671.23461904761905</v>
      </c>
      <c r="U46" s="62">
        <v>11.817908663617199</v>
      </c>
    </row>
  </sheetData>
  <mergeCells count="44">
    <mergeCell ref="B18:C18"/>
    <mergeCell ref="B43:C43"/>
    <mergeCell ref="B44:C44"/>
    <mergeCell ref="B45:C45"/>
    <mergeCell ref="B46:C46"/>
    <mergeCell ref="B37:C37"/>
    <mergeCell ref="B38:C38"/>
    <mergeCell ref="B39:C39"/>
    <mergeCell ref="B40:C40"/>
    <mergeCell ref="B41:C41"/>
    <mergeCell ref="B42:C42"/>
    <mergeCell ref="B31:C31"/>
    <mergeCell ref="B32:C32"/>
    <mergeCell ref="B33:C33"/>
    <mergeCell ref="B34:C34"/>
    <mergeCell ref="B35:C35"/>
    <mergeCell ref="B36:C36"/>
    <mergeCell ref="B29:C29"/>
    <mergeCell ref="B30:C30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A1:U4"/>
    <mergeCell ref="W1:W4"/>
    <mergeCell ref="B6:C6"/>
    <mergeCell ref="A7:C7"/>
    <mergeCell ref="A8:A46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28:C28"/>
  </mergeCells>
  <phoneticPr fontId="44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H63"/>
  <sheetViews>
    <sheetView workbookViewId="0">
      <selection activeCell="B34" sqref="B34:E40"/>
    </sheetView>
  </sheetViews>
  <sheetFormatPr defaultRowHeight="12.75"/>
  <cols>
    <col min="1" max="1" width="3.140625" style="28" customWidth="1"/>
    <col min="2" max="2" width="5.28515625" style="29" customWidth="1"/>
    <col min="3" max="3" width="9.140625" style="28"/>
    <col min="4" max="7" width="9.85546875" style="28" customWidth="1"/>
    <col min="8" max="8" width="11.140625" style="28" customWidth="1"/>
    <col min="9" max="16384" width="9.140625" style="3"/>
  </cols>
  <sheetData>
    <row r="1" spans="1:8">
      <c r="A1" s="38" t="s">
        <v>68</v>
      </c>
      <c r="B1" s="38" t="s">
        <v>58</v>
      </c>
      <c r="C1" s="38" t="s">
        <v>59</v>
      </c>
      <c r="D1" s="38" t="s">
        <v>60</v>
      </c>
      <c r="E1" s="38" t="s">
        <v>61</v>
      </c>
      <c r="F1" s="38" t="s">
        <v>62</v>
      </c>
      <c r="G1" s="38" t="s">
        <v>61</v>
      </c>
      <c r="H1" s="38" t="s">
        <v>63</v>
      </c>
    </row>
    <row r="2" spans="1:8">
      <c r="A2" s="37">
        <v>1</v>
      </c>
      <c r="B2" s="37">
        <v>12</v>
      </c>
      <c r="C2" s="37">
        <v>50143</v>
      </c>
      <c r="D2" s="37">
        <v>452264.66829914501</v>
      </c>
      <c r="E2" s="37">
        <v>341122.80624615401</v>
      </c>
      <c r="F2" s="37">
        <v>111141.862052991</v>
      </c>
      <c r="G2" s="37">
        <v>341122.80624615401</v>
      </c>
      <c r="H2" s="37">
        <v>0.245745179412242</v>
      </c>
    </row>
    <row r="3" spans="1:8">
      <c r="A3" s="37">
        <v>2</v>
      </c>
      <c r="B3" s="37">
        <v>13</v>
      </c>
      <c r="C3" s="37">
        <v>4823</v>
      </c>
      <c r="D3" s="37">
        <v>48594.920090598302</v>
      </c>
      <c r="E3" s="37">
        <v>37904.178466666701</v>
      </c>
      <c r="F3" s="37">
        <v>10690.741623931601</v>
      </c>
      <c r="G3" s="37">
        <v>37904.178466666701</v>
      </c>
      <c r="H3" s="37">
        <v>0.21999710266011899</v>
      </c>
    </row>
    <row r="4" spans="1:8">
      <c r="A4" s="37">
        <v>3</v>
      </c>
      <c r="B4" s="37">
        <v>14</v>
      </c>
      <c r="C4" s="37">
        <v>105591</v>
      </c>
      <c r="D4" s="37">
        <v>99786.655855343794</v>
      </c>
      <c r="E4" s="37">
        <v>71818.620230735294</v>
      </c>
      <c r="F4" s="37">
        <v>27968.035624608401</v>
      </c>
      <c r="G4" s="37">
        <v>71818.620230735294</v>
      </c>
      <c r="H4" s="37">
        <v>0.28027831361692701</v>
      </c>
    </row>
    <row r="5" spans="1:8">
      <c r="A5" s="37">
        <v>4</v>
      </c>
      <c r="B5" s="37">
        <v>15</v>
      </c>
      <c r="C5" s="37">
        <v>3286</v>
      </c>
      <c r="D5" s="37">
        <v>67401.374739263294</v>
      </c>
      <c r="E5" s="37">
        <v>51789.588422350796</v>
      </c>
      <c r="F5" s="37">
        <v>15611.786316912499</v>
      </c>
      <c r="G5" s="37">
        <v>51789.588422350796</v>
      </c>
      <c r="H5" s="37">
        <v>0.23162415273138601</v>
      </c>
    </row>
    <row r="6" spans="1:8">
      <c r="A6" s="37">
        <v>5</v>
      </c>
      <c r="B6" s="37">
        <v>16</v>
      </c>
      <c r="C6" s="37">
        <v>4619</v>
      </c>
      <c r="D6" s="37">
        <v>260685.912826496</v>
      </c>
      <c r="E6" s="37">
        <v>220244.56342734999</v>
      </c>
      <c r="F6" s="37">
        <v>40441.3493991453</v>
      </c>
      <c r="G6" s="37">
        <v>220244.56342734999</v>
      </c>
      <c r="H6" s="37">
        <v>0.15513438743451299</v>
      </c>
    </row>
    <row r="7" spans="1:8">
      <c r="A7" s="37">
        <v>6</v>
      </c>
      <c r="B7" s="37">
        <v>17</v>
      </c>
      <c r="C7" s="37">
        <v>18572</v>
      </c>
      <c r="D7" s="37">
        <v>205993.04352393199</v>
      </c>
      <c r="E7" s="37">
        <v>144350.762141026</v>
      </c>
      <c r="F7" s="37">
        <v>61642.281382906003</v>
      </c>
      <c r="G7" s="37">
        <v>144350.762141026</v>
      </c>
      <c r="H7" s="37">
        <v>0.29924448092221401</v>
      </c>
    </row>
    <row r="8" spans="1:8">
      <c r="A8" s="37">
        <v>7</v>
      </c>
      <c r="B8" s="37">
        <v>18</v>
      </c>
      <c r="C8" s="37">
        <v>63889</v>
      </c>
      <c r="D8" s="37">
        <v>148356.665644444</v>
      </c>
      <c r="E8" s="37">
        <v>117754.170852991</v>
      </c>
      <c r="F8" s="37">
        <v>30602.494791452998</v>
      </c>
      <c r="G8" s="37">
        <v>117754.170852991</v>
      </c>
      <c r="H8" s="37">
        <v>0.20627650708189799</v>
      </c>
    </row>
    <row r="9" spans="1:8">
      <c r="A9" s="37">
        <v>8</v>
      </c>
      <c r="B9" s="37">
        <v>19</v>
      </c>
      <c r="C9" s="37">
        <v>18923</v>
      </c>
      <c r="D9" s="37">
        <v>115624.472710256</v>
      </c>
      <c r="E9" s="37">
        <v>93625.827189743606</v>
      </c>
      <c r="F9" s="37">
        <v>21998.6455205128</v>
      </c>
      <c r="G9" s="37">
        <v>93625.827189743606</v>
      </c>
      <c r="H9" s="37">
        <v>0.190259423501453</v>
      </c>
    </row>
    <row r="10" spans="1:8">
      <c r="A10" s="37">
        <v>9</v>
      </c>
      <c r="B10" s="37">
        <v>21</v>
      </c>
      <c r="C10" s="37">
        <v>210906</v>
      </c>
      <c r="D10" s="37">
        <v>1017211.1517923099</v>
      </c>
      <c r="E10" s="37">
        <v>1022997.9693</v>
      </c>
      <c r="F10" s="37">
        <v>-5786.8175076923098</v>
      </c>
      <c r="G10" s="37">
        <v>1022997.9693</v>
      </c>
      <c r="H10" s="37">
        <v>-5.6889049018938103E-3</v>
      </c>
    </row>
    <row r="11" spans="1:8">
      <c r="A11" s="37">
        <v>10</v>
      </c>
      <c r="B11" s="37">
        <v>22</v>
      </c>
      <c r="C11" s="37">
        <v>62506</v>
      </c>
      <c r="D11" s="37">
        <v>861251.63360341894</v>
      </c>
      <c r="E11" s="37">
        <v>763352.90708717902</v>
      </c>
      <c r="F11" s="37">
        <v>97898.726516239301</v>
      </c>
      <c r="G11" s="37">
        <v>763352.90708717902</v>
      </c>
      <c r="H11" s="37">
        <v>0.113670294135336</v>
      </c>
    </row>
    <row r="12" spans="1:8">
      <c r="A12" s="37">
        <v>11</v>
      </c>
      <c r="B12" s="37">
        <v>23</v>
      </c>
      <c r="C12" s="37">
        <v>147704.80900000001</v>
      </c>
      <c r="D12" s="37">
        <v>1381281.3614461501</v>
      </c>
      <c r="E12" s="37">
        <v>1181556.86240342</v>
      </c>
      <c r="F12" s="37">
        <v>199724.499042735</v>
      </c>
      <c r="G12" s="37">
        <v>1181556.86240342</v>
      </c>
      <c r="H12" s="37">
        <v>0.14459363936803599</v>
      </c>
    </row>
    <row r="13" spans="1:8">
      <c r="A13" s="37">
        <v>12</v>
      </c>
      <c r="B13" s="37">
        <v>24</v>
      </c>
      <c r="C13" s="37">
        <v>14331</v>
      </c>
      <c r="D13" s="37">
        <v>516526.02005299099</v>
      </c>
      <c r="E13" s="37">
        <v>479377.78046068398</v>
      </c>
      <c r="F13" s="37">
        <v>37148.239592307698</v>
      </c>
      <c r="G13" s="37">
        <v>479377.78046068398</v>
      </c>
      <c r="H13" s="37">
        <v>7.1919396410071598E-2</v>
      </c>
    </row>
    <row r="14" spans="1:8">
      <c r="A14" s="37">
        <v>13</v>
      </c>
      <c r="B14" s="37">
        <v>25</v>
      </c>
      <c r="C14" s="37">
        <v>71757</v>
      </c>
      <c r="D14" s="37">
        <v>1007799.3358999999</v>
      </c>
      <c r="E14" s="37">
        <v>903918.07140000002</v>
      </c>
      <c r="F14" s="37">
        <v>103881.2645</v>
      </c>
      <c r="G14" s="37">
        <v>903918.07140000002</v>
      </c>
      <c r="H14" s="37">
        <v>0.10307732978136</v>
      </c>
    </row>
    <row r="15" spans="1:8">
      <c r="A15" s="37">
        <v>14</v>
      </c>
      <c r="B15" s="37">
        <v>26</v>
      </c>
      <c r="C15" s="37">
        <v>43925</v>
      </c>
      <c r="D15" s="37">
        <v>302612.58570158802</v>
      </c>
      <c r="E15" s="37">
        <v>266448.63255119103</v>
      </c>
      <c r="F15" s="37">
        <v>36163.953150397101</v>
      </c>
      <c r="G15" s="37">
        <v>266448.63255119103</v>
      </c>
      <c r="H15" s="37">
        <v>0.119505780192695</v>
      </c>
    </row>
    <row r="16" spans="1:8">
      <c r="A16" s="37">
        <v>15</v>
      </c>
      <c r="B16" s="37">
        <v>27</v>
      </c>
      <c r="C16" s="37">
        <v>209149.05</v>
      </c>
      <c r="D16" s="37">
        <v>2735836.35406239</v>
      </c>
      <c r="E16" s="37">
        <v>2561488.7995880302</v>
      </c>
      <c r="F16" s="37">
        <v>174347.554474359</v>
      </c>
      <c r="G16" s="37">
        <v>2561488.7995880302</v>
      </c>
      <c r="H16" s="37">
        <v>6.3727333038569201E-2</v>
      </c>
    </row>
    <row r="17" spans="1:8">
      <c r="A17" s="37">
        <v>16</v>
      </c>
      <c r="B17" s="37">
        <v>29</v>
      </c>
      <c r="C17" s="37">
        <v>164535</v>
      </c>
      <c r="D17" s="37">
        <v>2267266.9663974401</v>
      </c>
      <c r="E17" s="37">
        <v>2082531.7668829099</v>
      </c>
      <c r="F17" s="37">
        <v>184735.19951452999</v>
      </c>
      <c r="G17" s="37">
        <v>2082531.7668829099</v>
      </c>
      <c r="H17" s="37">
        <v>8.1479244505583803E-2</v>
      </c>
    </row>
    <row r="18" spans="1:8">
      <c r="A18" s="37">
        <v>17</v>
      </c>
      <c r="B18" s="37">
        <v>31</v>
      </c>
      <c r="C18" s="37">
        <v>30452.606</v>
      </c>
      <c r="D18" s="37">
        <v>298576.70276413998</v>
      </c>
      <c r="E18" s="37">
        <v>254355.87121121501</v>
      </c>
      <c r="F18" s="37">
        <v>44220.831552925003</v>
      </c>
      <c r="G18" s="37">
        <v>254355.87121121501</v>
      </c>
      <c r="H18" s="37">
        <v>0.148105432016433</v>
      </c>
    </row>
    <row r="19" spans="1:8">
      <c r="A19" s="37">
        <v>18</v>
      </c>
      <c r="B19" s="37">
        <v>32</v>
      </c>
      <c r="C19" s="37">
        <v>19949.460999999999</v>
      </c>
      <c r="D19" s="37">
        <v>326627.29618101497</v>
      </c>
      <c r="E19" s="37">
        <v>312707.62001997302</v>
      </c>
      <c r="F19" s="37">
        <v>13919.676161042</v>
      </c>
      <c r="G19" s="37">
        <v>312707.62001997302</v>
      </c>
      <c r="H19" s="37">
        <v>4.26163897622562E-2</v>
      </c>
    </row>
    <row r="20" spans="1:8">
      <c r="A20" s="37">
        <v>19</v>
      </c>
      <c r="B20" s="37">
        <v>33</v>
      </c>
      <c r="C20" s="37">
        <v>66318.861000000004</v>
      </c>
      <c r="D20" s="37">
        <v>706685.56793527002</v>
      </c>
      <c r="E20" s="37">
        <v>586202.15002995299</v>
      </c>
      <c r="F20" s="37">
        <v>120483.41790531699</v>
      </c>
      <c r="G20" s="37">
        <v>586202.15002995299</v>
      </c>
      <c r="H20" s="37">
        <v>0.170490842564303</v>
      </c>
    </row>
    <row r="21" spans="1:8">
      <c r="A21" s="37">
        <v>20</v>
      </c>
      <c r="B21" s="37">
        <v>34</v>
      </c>
      <c r="C21" s="37">
        <v>27824.991000000002</v>
      </c>
      <c r="D21" s="37">
        <v>168032.767786385</v>
      </c>
      <c r="E21" s="37">
        <v>127223.566853575</v>
      </c>
      <c r="F21" s="37">
        <v>40809.200932810498</v>
      </c>
      <c r="G21" s="37">
        <v>127223.566853575</v>
      </c>
      <c r="H21" s="37">
        <v>0.242864540472784</v>
      </c>
    </row>
    <row r="22" spans="1:8">
      <c r="A22" s="37">
        <v>21</v>
      </c>
      <c r="B22" s="37">
        <v>35</v>
      </c>
      <c r="C22" s="37">
        <v>30571.954000000002</v>
      </c>
      <c r="D22" s="37">
        <v>993316.65350973501</v>
      </c>
      <c r="E22" s="37">
        <v>966298.76953982306</v>
      </c>
      <c r="F22" s="37">
        <v>27017.883969911501</v>
      </c>
      <c r="G22" s="37">
        <v>966298.76953982306</v>
      </c>
      <c r="H22" s="37">
        <v>2.7199668780793999E-2</v>
      </c>
    </row>
    <row r="23" spans="1:8">
      <c r="A23" s="37">
        <v>22</v>
      </c>
      <c r="B23" s="37">
        <v>36</v>
      </c>
      <c r="C23" s="37">
        <v>137793.916</v>
      </c>
      <c r="D23" s="37">
        <v>635152.62298849598</v>
      </c>
      <c r="E23" s="37">
        <v>538351.726601767</v>
      </c>
      <c r="F23" s="37">
        <v>96800.896386728404</v>
      </c>
      <c r="G23" s="37">
        <v>538351.726601767</v>
      </c>
      <c r="H23" s="37">
        <v>0.152405725621134</v>
      </c>
    </row>
    <row r="24" spans="1:8">
      <c r="A24" s="37">
        <v>23</v>
      </c>
      <c r="B24" s="37">
        <v>37</v>
      </c>
      <c r="C24" s="37">
        <v>174142.96100000001</v>
      </c>
      <c r="D24" s="37">
        <v>1426558.2196831901</v>
      </c>
      <c r="E24" s="37">
        <v>1354664.6183696</v>
      </c>
      <c r="F24" s="37">
        <v>71893.601313587496</v>
      </c>
      <c r="G24" s="37">
        <v>1354664.6183696</v>
      </c>
      <c r="H24" s="37">
        <v>5.0396542055993997E-2</v>
      </c>
    </row>
    <row r="25" spans="1:8">
      <c r="A25" s="37">
        <v>24</v>
      </c>
      <c r="B25" s="37">
        <v>38</v>
      </c>
      <c r="C25" s="37">
        <v>439681.22600000002</v>
      </c>
      <c r="D25" s="37">
        <v>1537485.2216451301</v>
      </c>
      <c r="E25" s="37">
        <v>1549414.67979735</v>
      </c>
      <c r="F25" s="37">
        <v>-11929.458152212401</v>
      </c>
      <c r="G25" s="37">
        <v>1549414.67979735</v>
      </c>
      <c r="H25" s="37">
        <v>-7.7590717518882498E-3</v>
      </c>
    </row>
    <row r="26" spans="1:8">
      <c r="A26" s="37">
        <v>25</v>
      </c>
      <c r="B26" s="37">
        <v>39</v>
      </c>
      <c r="C26" s="37">
        <v>73316.56</v>
      </c>
      <c r="D26" s="37">
        <v>227743.42364166901</v>
      </c>
      <c r="E26" s="37">
        <v>174596.22775389801</v>
      </c>
      <c r="F26" s="37">
        <v>53147.195887770802</v>
      </c>
      <c r="G26" s="37">
        <v>174596.22775389801</v>
      </c>
      <c r="H26" s="37">
        <v>0.233364349397823</v>
      </c>
    </row>
    <row r="27" spans="1:8">
      <c r="A27" s="37">
        <v>26</v>
      </c>
      <c r="B27" s="37">
        <v>40</v>
      </c>
      <c r="C27" s="37">
        <v>0.48499999999999999</v>
      </c>
      <c r="D27" s="37">
        <v>8.2905999999999995</v>
      </c>
      <c r="E27" s="37">
        <v>8.2905999999999995</v>
      </c>
      <c r="F27" s="37">
        <v>0</v>
      </c>
      <c r="G27" s="37">
        <v>8.2905999999999995</v>
      </c>
      <c r="H27" s="37">
        <v>0</v>
      </c>
    </row>
    <row r="28" spans="1:8">
      <c r="A28" s="37">
        <v>27</v>
      </c>
      <c r="B28" s="37">
        <v>42</v>
      </c>
      <c r="C28" s="37">
        <v>11002.915999999999</v>
      </c>
      <c r="D28" s="37">
        <v>217315.3112</v>
      </c>
      <c r="E28" s="37">
        <v>199876.3015</v>
      </c>
      <c r="F28" s="37">
        <v>17439.009699999999</v>
      </c>
      <c r="G28" s="37">
        <v>199876.3015</v>
      </c>
      <c r="H28" s="37">
        <v>8.0247496615415706E-2</v>
      </c>
    </row>
    <row r="29" spans="1:8">
      <c r="A29" s="37">
        <v>28</v>
      </c>
      <c r="B29" s="37">
        <v>43</v>
      </c>
      <c r="C29" s="37">
        <v>1391.25</v>
      </c>
      <c r="D29" s="37">
        <v>6393.5541000000003</v>
      </c>
      <c r="E29" s="37">
        <v>6181.0010000000002</v>
      </c>
      <c r="F29" s="37">
        <v>212.5531</v>
      </c>
      <c r="G29" s="37">
        <v>6181.0010000000002</v>
      </c>
      <c r="H29" s="37">
        <v>3.3244905208513101E-2</v>
      </c>
    </row>
    <row r="30" spans="1:8">
      <c r="A30" s="37">
        <v>29</v>
      </c>
      <c r="B30" s="37">
        <v>75</v>
      </c>
      <c r="C30" s="37">
        <v>99</v>
      </c>
      <c r="D30" s="37">
        <v>33008.547008547001</v>
      </c>
      <c r="E30" s="37">
        <v>31267.055555555598</v>
      </c>
      <c r="F30" s="37">
        <v>1741.4914529914499</v>
      </c>
      <c r="G30" s="37">
        <v>31267.055555555598</v>
      </c>
      <c r="H30" s="37">
        <v>5.2758803728637997E-2</v>
      </c>
    </row>
    <row r="31" spans="1:8">
      <c r="A31" s="30">
        <v>30</v>
      </c>
      <c r="B31" s="39">
        <v>76</v>
      </c>
      <c r="C31" s="40">
        <v>2509</v>
      </c>
      <c r="D31" s="40">
        <v>469741.13965982897</v>
      </c>
      <c r="E31" s="40">
        <v>447190.87065897399</v>
      </c>
      <c r="F31" s="40">
        <v>22550.2690008547</v>
      </c>
      <c r="G31" s="40">
        <v>447190.87065897399</v>
      </c>
      <c r="H31" s="40">
        <v>4.80057357062336E-2</v>
      </c>
    </row>
    <row r="32" spans="1:8">
      <c r="A32" s="30">
        <v>31</v>
      </c>
      <c r="B32" s="39">
        <v>99</v>
      </c>
      <c r="C32" s="40">
        <v>13</v>
      </c>
      <c r="D32" s="40">
        <v>11417.8730807049</v>
      </c>
      <c r="E32" s="40">
        <v>10451.108917631</v>
      </c>
      <c r="F32" s="40">
        <v>966.76416307389798</v>
      </c>
      <c r="G32" s="40">
        <v>10451.108917631</v>
      </c>
      <c r="H32" s="40">
        <v>8.4671125369893296E-2</v>
      </c>
    </row>
    <row r="33" spans="1:8">
      <c r="A33" s="30"/>
      <c r="B33" s="39">
        <v>9101</v>
      </c>
      <c r="C33" s="40">
        <v>0</v>
      </c>
      <c r="D33" s="40">
        <v>0</v>
      </c>
      <c r="E33" s="40">
        <v>0</v>
      </c>
      <c r="F33" s="40">
        <v>0</v>
      </c>
      <c r="G33" s="40">
        <v>0</v>
      </c>
      <c r="H33" s="40">
        <v>0</v>
      </c>
    </row>
    <row r="34" spans="1:8">
      <c r="A34" s="30"/>
      <c r="B34" s="33">
        <v>70</v>
      </c>
      <c r="C34" s="34">
        <v>47</v>
      </c>
      <c r="D34" s="34">
        <v>57870.17</v>
      </c>
      <c r="E34" s="34">
        <v>57807.76</v>
      </c>
      <c r="F34" s="30"/>
      <c r="G34" s="30"/>
      <c r="H34" s="30"/>
    </row>
    <row r="35" spans="1:8">
      <c r="A35" s="30"/>
      <c r="B35" s="33">
        <v>71</v>
      </c>
      <c r="C35" s="34">
        <v>61</v>
      </c>
      <c r="D35" s="34">
        <v>106335.11</v>
      </c>
      <c r="E35" s="34">
        <v>114414.16</v>
      </c>
      <c r="F35" s="30"/>
      <c r="G35" s="30"/>
      <c r="H35" s="30"/>
    </row>
    <row r="36" spans="1:8">
      <c r="A36" s="30"/>
      <c r="B36" s="33">
        <v>72</v>
      </c>
      <c r="C36" s="34">
        <v>117</v>
      </c>
      <c r="D36" s="34">
        <v>318512.09999999998</v>
      </c>
      <c r="E36" s="34">
        <v>324109.51</v>
      </c>
      <c r="F36" s="30"/>
      <c r="G36" s="30"/>
      <c r="H36" s="30"/>
    </row>
    <row r="37" spans="1:8">
      <c r="A37" s="30"/>
      <c r="B37" s="33">
        <v>73</v>
      </c>
      <c r="C37" s="34">
        <v>89</v>
      </c>
      <c r="D37" s="34">
        <v>122942.88</v>
      </c>
      <c r="E37" s="34">
        <v>133383.70000000001</v>
      </c>
      <c r="F37" s="30"/>
      <c r="G37" s="30"/>
      <c r="H37" s="30"/>
    </row>
    <row r="38" spans="1:8">
      <c r="A38" s="30"/>
      <c r="B38" s="33">
        <v>74</v>
      </c>
      <c r="C38" s="34">
        <v>143</v>
      </c>
      <c r="D38" s="34">
        <v>1.22</v>
      </c>
      <c r="E38" s="34">
        <v>7944.45</v>
      </c>
      <c r="F38" s="30"/>
      <c r="G38" s="30"/>
      <c r="H38" s="30"/>
    </row>
    <row r="39" spans="1:8">
      <c r="A39" s="30"/>
      <c r="B39" s="33">
        <v>77</v>
      </c>
      <c r="C39" s="34">
        <v>34</v>
      </c>
      <c r="D39" s="34">
        <v>58762.42</v>
      </c>
      <c r="E39" s="34">
        <v>63825.68</v>
      </c>
      <c r="F39" s="34"/>
      <c r="G39" s="30"/>
      <c r="H39" s="30"/>
    </row>
    <row r="40" spans="1:8">
      <c r="A40" s="30"/>
      <c r="B40" s="33">
        <v>78</v>
      </c>
      <c r="C40" s="34">
        <v>29</v>
      </c>
      <c r="D40" s="34">
        <v>25055.59</v>
      </c>
      <c r="E40" s="34">
        <v>21564.720000000001</v>
      </c>
      <c r="F40" s="30"/>
      <c r="G40" s="30"/>
      <c r="H40" s="30"/>
    </row>
    <row r="41" spans="1:8">
      <c r="A41" s="30"/>
      <c r="B41" s="31"/>
      <c r="C41" s="30"/>
      <c r="D41" s="30"/>
      <c r="E41" s="30"/>
      <c r="F41" s="30"/>
      <c r="G41" s="30"/>
      <c r="H41" s="30"/>
    </row>
    <row r="42" spans="1:8">
      <c r="A42" s="30"/>
      <c r="B42" s="31"/>
      <c r="C42" s="30"/>
      <c r="D42" s="30"/>
      <c r="E42" s="30"/>
      <c r="F42" s="30"/>
      <c r="G42" s="30"/>
      <c r="H42" s="30"/>
    </row>
    <row r="43" spans="1:8">
      <c r="A43" s="30"/>
      <c r="B43" s="31"/>
      <c r="C43" s="31"/>
      <c r="D43" s="31"/>
      <c r="E43" s="31"/>
      <c r="F43" s="31"/>
      <c r="G43" s="31"/>
      <c r="H43" s="31"/>
    </row>
    <row r="44" spans="1:8">
      <c r="A44" s="30"/>
      <c r="B44" s="31"/>
      <c r="C44" s="31"/>
      <c r="D44" s="31"/>
      <c r="E44" s="31"/>
      <c r="F44" s="31"/>
      <c r="G44" s="31"/>
      <c r="H44" s="31"/>
    </row>
    <row r="45" spans="1:8">
      <c r="A45" s="30"/>
      <c r="B45" s="31"/>
      <c r="C45" s="30"/>
      <c r="D45" s="30"/>
      <c r="E45" s="30"/>
      <c r="F45" s="30"/>
      <c r="G45" s="30"/>
      <c r="H45" s="30"/>
    </row>
    <row r="46" spans="1:8">
      <c r="A46" s="30"/>
      <c r="B46" s="31"/>
      <c r="C46" s="30"/>
      <c r="D46" s="30"/>
      <c r="E46" s="30"/>
      <c r="F46" s="30"/>
      <c r="G46" s="30"/>
      <c r="H46" s="30"/>
    </row>
    <row r="47" spans="1:8">
      <c r="A47" s="30"/>
      <c r="B47" s="31"/>
      <c r="C47" s="30"/>
      <c r="D47" s="30"/>
      <c r="E47" s="30"/>
      <c r="F47" s="30"/>
      <c r="G47" s="30"/>
      <c r="H47" s="30"/>
    </row>
    <row r="48" spans="1:8">
      <c r="A48" s="30"/>
      <c r="B48" s="31"/>
      <c r="C48" s="30"/>
      <c r="D48" s="30"/>
      <c r="E48" s="30"/>
      <c r="F48" s="30"/>
      <c r="G48" s="30"/>
      <c r="H48" s="30"/>
    </row>
    <row r="49" spans="1:8">
      <c r="A49" s="30"/>
      <c r="B49" s="31"/>
      <c r="C49" s="30"/>
      <c r="D49" s="30"/>
      <c r="E49" s="30"/>
      <c r="F49" s="30"/>
      <c r="G49" s="30"/>
      <c r="H49" s="30"/>
    </row>
    <row r="50" spans="1:8">
      <c r="A50" s="30"/>
      <c r="B50" s="31"/>
      <c r="C50" s="30"/>
      <c r="D50" s="30"/>
      <c r="E50" s="30"/>
      <c r="F50" s="30"/>
      <c r="G50" s="30"/>
      <c r="H50" s="30"/>
    </row>
    <row r="51" spans="1:8">
      <c r="A51" s="30"/>
      <c r="B51" s="31"/>
      <c r="C51" s="30"/>
      <c r="D51" s="30"/>
      <c r="E51" s="30"/>
      <c r="F51" s="30"/>
      <c r="G51" s="30"/>
      <c r="H51" s="30"/>
    </row>
    <row r="52" spans="1:8">
      <c r="A52" s="30"/>
      <c r="B52" s="31"/>
      <c r="C52" s="30"/>
      <c r="D52" s="30"/>
      <c r="E52" s="30"/>
      <c r="F52" s="30"/>
      <c r="G52" s="30"/>
      <c r="H52" s="30"/>
    </row>
    <row r="53" spans="1:8">
      <c r="A53" s="30"/>
      <c r="B53" s="31"/>
      <c r="C53" s="30"/>
      <c r="D53" s="30"/>
      <c r="E53" s="30"/>
      <c r="F53" s="30"/>
      <c r="G53" s="30"/>
      <c r="H53" s="30"/>
    </row>
    <row r="54" spans="1:8">
      <c r="A54" s="30"/>
      <c r="B54" s="31"/>
      <c r="C54" s="30"/>
      <c r="D54" s="30"/>
      <c r="E54" s="30"/>
      <c r="F54" s="30"/>
      <c r="G54" s="30"/>
      <c r="H54" s="30"/>
    </row>
    <row r="55" spans="1:8">
      <c r="A55" s="30"/>
      <c r="B55" s="31"/>
      <c r="C55" s="30"/>
      <c r="D55" s="30"/>
      <c r="E55" s="30"/>
      <c r="F55" s="30"/>
      <c r="G55" s="30"/>
      <c r="H55" s="30"/>
    </row>
    <row r="56" spans="1:8">
      <c r="A56" s="30"/>
      <c r="B56" s="31"/>
      <c r="C56" s="30"/>
      <c r="D56" s="30"/>
      <c r="E56" s="30"/>
      <c r="F56" s="30"/>
      <c r="G56" s="30"/>
      <c r="H56" s="30"/>
    </row>
    <row r="57" spans="1:8">
      <c r="A57" s="30"/>
      <c r="B57" s="31"/>
      <c r="C57" s="30"/>
      <c r="D57" s="30"/>
      <c r="E57" s="30"/>
      <c r="F57" s="30"/>
      <c r="G57" s="30"/>
      <c r="H57" s="30"/>
    </row>
    <row r="58" spans="1:8">
      <c r="A58" s="30"/>
      <c r="B58" s="31"/>
      <c r="C58" s="30"/>
      <c r="D58" s="30"/>
      <c r="E58" s="30"/>
      <c r="F58" s="30"/>
      <c r="G58" s="30"/>
      <c r="H58" s="30"/>
    </row>
    <row r="59" spans="1:8">
      <c r="A59" s="30"/>
      <c r="B59" s="31"/>
      <c r="C59" s="30"/>
      <c r="D59" s="30"/>
      <c r="E59" s="30"/>
      <c r="F59" s="30"/>
      <c r="G59" s="30"/>
      <c r="H59" s="30"/>
    </row>
    <row r="60" spans="1:8">
      <c r="A60" s="30"/>
      <c r="B60" s="31"/>
      <c r="C60" s="30"/>
      <c r="D60" s="30"/>
      <c r="E60" s="30"/>
      <c r="F60" s="30"/>
      <c r="G60" s="30"/>
      <c r="H60" s="30"/>
    </row>
    <row r="61" spans="1:8">
      <c r="A61" s="30"/>
      <c r="B61" s="31"/>
      <c r="C61" s="30"/>
      <c r="D61" s="30"/>
      <c r="E61" s="30"/>
      <c r="F61" s="30"/>
      <c r="G61" s="30"/>
      <c r="H61" s="30"/>
    </row>
    <row r="62" spans="1:8">
      <c r="A62" s="30"/>
      <c r="B62" s="31"/>
      <c r="C62" s="30"/>
      <c r="D62" s="30"/>
      <c r="E62" s="30"/>
      <c r="F62" s="30"/>
      <c r="G62" s="30"/>
      <c r="H62" s="30"/>
    </row>
    <row r="63" spans="1:8">
      <c r="A63" s="30"/>
      <c r="B63" s="31"/>
      <c r="C63" s="30"/>
      <c r="D63" s="30"/>
      <c r="E63" s="30"/>
      <c r="F63" s="30"/>
      <c r="G63" s="30"/>
      <c r="H63" s="30"/>
    </row>
  </sheetData>
  <phoneticPr fontId="4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yangjin</cp:lastModifiedBy>
  <dcterms:created xsi:type="dcterms:W3CDTF">2013-06-21T00:28:37Z</dcterms:created>
  <dcterms:modified xsi:type="dcterms:W3CDTF">2016-06-08T00:35:41Z</dcterms:modified>
</cp:coreProperties>
</file>