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<sst xmlns="http://schemas.openxmlformats.org/spreadsheetml/2006/main" count="120" uniqueCount="79">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</sst>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3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14753061.523900004</v>
      </c>
      <c r="F3" s="25">
        <f>RA!I7</f>
        <v>1401928.6237999999</v>
      </c>
      <c r="G3" s="16">
        <f>SUM(G4:G42)</f>
        <v>13351132.9001</v>
      </c>
      <c r="H3" s="27">
        <f>RA!J7</f>
        <v>9.5026284648028607</v>
      </c>
      <c r="I3" s="20">
        <f>SUM(I4:I42)</f>
        <v>14753066.284878246</v>
      </c>
      <c r="J3" s="21">
        <f>SUM(J4:J42)</f>
        <v>13351132.806313854</v>
      </c>
      <c r="K3" s="22">
        <f>E3-I3</f>
        <v>-4.7609782423824072</v>
      </c>
      <c r="L3" s="22">
        <f>G3-J3</f>
        <v>9.3786146491765976E-2</v>
      </c>
    </row>
    <row r="4" spans="1:13">
      <c r="A4" s="70">
        <f>RA!A8</f>
        <v>42537</v>
      </c>
      <c r="B4" s="12">
        <v>12</v>
      </c>
      <c r="C4" s="65" t="s">
        <v>6</v>
      </c>
      <c r="D4" s="65"/>
      <c r="E4" s="15">
        <f>VLOOKUP(C4,RA!B8:D35,3,0)</f>
        <v>486059.90659999999</v>
      </c>
      <c r="F4" s="25">
        <f>VLOOKUP(C4,RA!B8:I38,8,0)</f>
        <v>127733.2822</v>
      </c>
      <c r="G4" s="16">
        <f t="shared" ref="G4:G42" si="0">E4-F4</f>
        <v>358326.62439999997</v>
      </c>
      <c r="H4" s="27">
        <f>RA!J8</f>
        <v>26.279329042688801</v>
      </c>
      <c r="I4" s="20">
        <f>VLOOKUP(B4,RMS!B:D,3,FALSE)</f>
        <v>486060.56141367502</v>
      </c>
      <c r="J4" s="21">
        <f>VLOOKUP(B4,RMS!B:E,4,FALSE)</f>
        <v>358326.63334359002</v>
      </c>
      <c r="K4" s="22">
        <f t="shared" ref="K4:K42" si="1">E4-I4</f>
        <v>-0.65481367503525689</v>
      </c>
      <c r="L4" s="22">
        <f t="shared" ref="L4:L42" si="2">G4-J4</f>
        <v>-8.9435900445096195E-3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56768.479700000004</v>
      </c>
      <c r="F5" s="25">
        <f>VLOOKUP(C5,RA!B9:I39,8,0)</f>
        <v>12742.5411</v>
      </c>
      <c r="G5" s="16">
        <f t="shared" si="0"/>
        <v>44025.938600000001</v>
      </c>
      <c r="H5" s="27">
        <f>RA!J9</f>
        <v>22.446507581917899</v>
      </c>
      <c r="I5" s="20">
        <f>VLOOKUP(B5,RMS!B:D,3,FALSE)</f>
        <v>56768.5051871795</v>
      </c>
      <c r="J5" s="21">
        <f>VLOOKUP(B5,RMS!B:E,4,FALSE)</f>
        <v>44025.931164957299</v>
      </c>
      <c r="K5" s="22">
        <f t="shared" si="1"/>
        <v>-2.5487179496849421E-2</v>
      </c>
      <c r="L5" s="22">
        <f t="shared" si="2"/>
        <v>7.435042702127248E-3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95259.179000000004</v>
      </c>
      <c r="F6" s="25">
        <f>VLOOKUP(C6,RA!B10:I40,8,0)</f>
        <v>25687.3577</v>
      </c>
      <c r="G6" s="16">
        <f t="shared" si="0"/>
        <v>69571.821300000011</v>
      </c>
      <c r="H6" s="27">
        <f>RA!J10</f>
        <v>26.965755919437399</v>
      </c>
      <c r="I6" s="20">
        <f>VLOOKUP(B6,RMS!B:D,3,FALSE)</f>
        <v>95261.214905483706</v>
      </c>
      <c r="J6" s="21">
        <f>VLOOKUP(B6,RMS!B:E,4,FALSE)</f>
        <v>69571.823144128997</v>
      </c>
      <c r="K6" s="22">
        <f>E6-I6</f>
        <v>-2.0359054837026633</v>
      </c>
      <c r="L6" s="22">
        <f t="shared" si="2"/>
        <v>-1.8441289867041633E-3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59587.698600000003</v>
      </c>
      <c r="F7" s="25">
        <f>VLOOKUP(C7,RA!B11:I41,8,0)</f>
        <v>12053.648499999999</v>
      </c>
      <c r="G7" s="16">
        <f t="shared" si="0"/>
        <v>47534.050100000008</v>
      </c>
      <c r="H7" s="27">
        <f>RA!J11</f>
        <v>20.2284175814771</v>
      </c>
      <c r="I7" s="20">
        <f>VLOOKUP(B7,RMS!B:D,3,FALSE)</f>
        <v>59587.725586218898</v>
      </c>
      <c r="J7" s="21">
        <f>VLOOKUP(B7,RMS!B:E,4,FALSE)</f>
        <v>47534.050590855499</v>
      </c>
      <c r="K7" s="22">
        <f t="shared" si="1"/>
        <v>-2.6986218894307967E-2</v>
      </c>
      <c r="L7" s="22">
        <f t="shared" si="2"/>
        <v>-4.9085549107985571E-4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168534.147</v>
      </c>
      <c r="F8" s="25">
        <f>VLOOKUP(C8,RA!B12:I42,8,0)</f>
        <v>30859.981899999999</v>
      </c>
      <c r="G8" s="16">
        <f t="shared" si="0"/>
        <v>137674.16509999998</v>
      </c>
      <c r="H8" s="27">
        <f>RA!J12</f>
        <v>18.310818578504499</v>
      </c>
      <c r="I8" s="20">
        <f>VLOOKUP(B8,RMS!B:D,3,FALSE)</f>
        <v>168534.19199316201</v>
      </c>
      <c r="J8" s="21">
        <f>VLOOKUP(B8,RMS!B:E,4,FALSE)</f>
        <v>137674.16590341899</v>
      </c>
      <c r="K8" s="22">
        <f t="shared" si="1"/>
        <v>-4.4993162009632215E-2</v>
      </c>
      <c r="L8" s="22">
        <f t="shared" si="2"/>
        <v>-8.0341901048086584E-4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199694.5551</v>
      </c>
      <c r="F9" s="25">
        <f>VLOOKUP(C9,RA!B13:I43,8,0)</f>
        <v>62197.379500000003</v>
      </c>
      <c r="G9" s="16">
        <f t="shared" si="0"/>
        <v>137497.17559999999</v>
      </c>
      <c r="H9" s="27">
        <f>RA!J13</f>
        <v>31.1462570768911</v>
      </c>
      <c r="I9" s="20">
        <f>VLOOKUP(B9,RMS!B:D,3,FALSE)</f>
        <v>199694.73403760701</v>
      </c>
      <c r="J9" s="21">
        <f>VLOOKUP(B9,RMS!B:E,4,FALSE)</f>
        <v>137497.17354359</v>
      </c>
      <c r="K9" s="22">
        <f t="shared" si="1"/>
        <v>-0.17893760700826533</v>
      </c>
      <c r="L9" s="22">
        <f t="shared" si="2"/>
        <v>2.0564099831972271E-3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113321.0855</v>
      </c>
      <c r="F10" s="25">
        <f>VLOOKUP(C10,RA!B14:I43,8,0)</f>
        <v>24033.108199999999</v>
      </c>
      <c r="G10" s="16">
        <f t="shared" si="0"/>
        <v>89287.977299999999</v>
      </c>
      <c r="H10" s="27">
        <f>RA!J14</f>
        <v>21.207975633096101</v>
      </c>
      <c r="I10" s="20">
        <f>VLOOKUP(B10,RMS!B:D,3,FALSE)</f>
        <v>113321.0842</v>
      </c>
      <c r="J10" s="21">
        <f>VLOOKUP(B10,RMS!B:E,4,FALSE)</f>
        <v>89287.977702564094</v>
      </c>
      <c r="K10" s="22">
        <f t="shared" si="1"/>
        <v>1.3000000035390258E-3</v>
      </c>
      <c r="L10" s="22">
        <f t="shared" si="2"/>
        <v>-4.0256409556604922E-4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88692.919699999999</v>
      </c>
      <c r="F11" s="25">
        <f>VLOOKUP(C11,RA!B15:I44,8,0)</f>
        <v>19484.533599999999</v>
      </c>
      <c r="G11" s="16">
        <f t="shared" si="0"/>
        <v>69208.386100000003</v>
      </c>
      <c r="H11" s="27">
        <f>RA!J15</f>
        <v>21.968533301086001</v>
      </c>
      <c r="I11" s="20">
        <f>VLOOKUP(B11,RMS!B:D,3,FALSE)</f>
        <v>88693.059337606799</v>
      </c>
      <c r="J11" s="21">
        <f>VLOOKUP(B11,RMS!B:E,4,FALSE)</f>
        <v>69208.386551282107</v>
      </c>
      <c r="K11" s="22">
        <f t="shared" si="1"/>
        <v>-0.13963760680053383</v>
      </c>
      <c r="L11" s="22">
        <f t="shared" si="2"/>
        <v>-4.5128210331313312E-4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808211.16639999999</v>
      </c>
      <c r="F12" s="25">
        <f>VLOOKUP(C12,RA!B16:I45,8,0)</f>
        <v>25105.770499999999</v>
      </c>
      <c r="G12" s="16">
        <f t="shared" si="0"/>
        <v>783105.3959</v>
      </c>
      <c r="H12" s="27">
        <f>RA!J16</f>
        <v>3.1063379898384902</v>
      </c>
      <c r="I12" s="20">
        <f>VLOOKUP(B12,RMS!B:D,3,FALSE)</f>
        <v>808210.53586324805</v>
      </c>
      <c r="J12" s="21">
        <f>VLOOKUP(B12,RMS!B:E,4,FALSE)</f>
        <v>783105.39613333298</v>
      </c>
      <c r="K12" s="22">
        <f t="shared" si="1"/>
        <v>0.63053675193805248</v>
      </c>
      <c r="L12" s="22">
        <f t="shared" si="2"/>
        <v>-2.3333297576755285E-4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482001.45289999997</v>
      </c>
      <c r="F13" s="25">
        <f>VLOOKUP(C13,RA!B17:I46,8,0)</f>
        <v>58103.128700000001</v>
      </c>
      <c r="G13" s="16">
        <f t="shared" si="0"/>
        <v>423898.32419999997</v>
      </c>
      <c r="H13" s="27">
        <f>RA!J17</f>
        <v>12.0545546803683</v>
      </c>
      <c r="I13" s="20">
        <f>VLOOKUP(B13,RMS!B:D,3,FALSE)</f>
        <v>482001.53372222203</v>
      </c>
      <c r="J13" s="21">
        <f>VLOOKUP(B13,RMS!B:E,4,FALSE)</f>
        <v>423898.32556666702</v>
      </c>
      <c r="K13" s="22">
        <f t="shared" si="1"/>
        <v>-8.0822222051210701E-2</v>
      </c>
      <c r="L13" s="22">
        <f t="shared" si="2"/>
        <v>-1.3666670420207083E-3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1413770.6889</v>
      </c>
      <c r="F14" s="25">
        <f>VLOOKUP(C14,RA!B18:I47,8,0)</f>
        <v>177801.28760000001</v>
      </c>
      <c r="G14" s="16">
        <f t="shared" si="0"/>
        <v>1235969.4013</v>
      </c>
      <c r="H14" s="27">
        <f>RA!J18</f>
        <v>12.5763880236009</v>
      </c>
      <c r="I14" s="20">
        <f>VLOOKUP(B14,RMS!B:D,3,FALSE)</f>
        <v>1413770.73930513</v>
      </c>
      <c r="J14" s="21">
        <f>VLOOKUP(B14,RMS!B:E,4,FALSE)</f>
        <v>1235969.3991735</v>
      </c>
      <c r="K14" s="22">
        <f t="shared" si="1"/>
        <v>-5.0405130023136735E-2</v>
      </c>
      <c r="L14" s="22">
        <f t="shared" si="2"/>
        <v>2.1265000104904175E-3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375522.28950000001</v>
      </c>
      <c r="F15" s="25">
        <f>VLOOKUP(C15,RA!B19:I48,8,0)</f>
        <v>31918.430700000001</v>
      </c>
      <c r="G15" s="16">
        <f t="shared" si="0"/>
        <v>343603.85879999999</v>
      </c>
      <c r="H15" s="27">
        <f>RA!J19</f>
        <v>8.4997433155029807</v>
      </c>
      <c r="I15" s="20">
        <f>VLOOKUP(B15,RMS!B:D,3,FALSE)</f>
        <v>375522.263084615</v>
      </c>
      <c r="J15" s="21">
        <f>VLOOKUP(B15,RMS!B:E,4,FALSE)</f>
        <v>343603.857745299</v>
      </c>
      <c r="K15" s="22">
        <f t="shared" si="1"/>
        <v>2.6415385014843196E-2</v>
      </c>
      <c r="L15" s="22">
        <f t="shared" si="2"/>
        <v>1.0547009878791869E-3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936128.08640000003</v>
      </c>
      <c r="F16" s="25">
        <f>VLOOKUP(C16,RA!B20:I49,8,0)</f>
        <v>100323.1828</v>
      </c>
      <c r="G16" s="16">
        <f t="shared" si="0"/>
        <v>835804.90360000008</v>
      </c>
      <c r="H16" s="27">
        <f>RA!J20</f>
        <v>10.716822223100399</v>
      </c>
      <c r="I16" s="20">
        <f>VLOOKUP(B16,RMS!B:D,3,FALSE)</f>
        <v>936127.99120000005</v>
      </c>
      <c r="J16" s="21">
        <f>VLOOKUP(B16,RMS!B:E,4,FALSE)</f>
        <v>835804.90359999996</v>
      </c>
      <c r="K16" s="22">
        <f t="shared" si="1"/>
        <v>9.5199999981559813E-2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302346.6544</v>
      </c>
      <c r="F17" s="25">
        <f>VLOOKUP(C17,RA!B21:I50,8,0)</f>
        <v>40691.943899999998</v>
      </c>
      <c r="G17" s="16">
        <f t="shared" si="0"/>
        <v>261654.71049999999</v>
      </c>
      <c r="H17" s="27">
        <f>RA!J21</f>
        <v>13.458704869995101</v>
      </c>
      <c r="I17" s="20">
        <f>VLOOKUP(B17,RMS!B:D,3,FALSE)</f>
        <v>302346.386755949</v>
      </c>
      <c r="J17" s="21">
        <f>VLOOKUP(B17,RMS!B:E,4,FALSE)</f>
        <v>261654.71026696201</v>
      </c>
      <c r="K17" s="22">
        <f t="shared" si="1"/>
        <v>0.26764405099675059</v>
      </c>
      <c r="L17" s="22">
        <f t="shared" si="2"/>
        <v>2.330379793420434E-4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1148679.6525999999</v>
      </c>
      <c r="F18" s="25">
        <f>VLOOKUP(C18,RA!B22:I51,8,0)</f>
        <v>20292.6584</v>
      </c>
      <c r="G18" s="16">
        <f t="shared" si="0"/>
        <v>1128386.9941999998</v>
      </c>
      <c r="H18" s="27">
        <f>RA!J22</f>
        <v>1.7666072828980799</v>
      </c>
      <c r="I18" s="20">
        <f>VLOOKUP(B18,RMS!B:D,3,FALSE)</f>
        <v>1148680.52370598</v>
      </c>
      <c r="J18" s="21">
        <f>VLOOKUP(B18,RMS!B:E,4,FALSE)</f>
        <v>1128386.9870700899</v>
      </c>
      <c r="K18" s="22">
        <f t="shared" si="1"/>
        <v>-0.87110598012804985</v>
      </c>
      <c r="L18" s="22">
        <f t="shared" si="2"/>
        <v>7.1299099363386631E-3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2622791.1264</v>
      </c>
      <c r="F19" s="25">
        <f>VLOOKUP(C19,RA!B23:I52,8,0)</f>
        <v>145177.25270000001</v>
      </c>
      <c r="G19" s="16">
        <f t="shared" si="0"/>
        <v>2477613.8736999999</v>
      </c>
      <c r="H19" s="27">
        <f>RA!J23</f>
        <v>5.5352197603042796</v>
      </c>
      <c r="I19" s="20">
        <f>VLOOKUP(B19,RMS!B:D,3,FALSE)</f>
        <v>2622792.7792683798</v>
      </c>
      <c r="J19" s="21">
        <f>VLOOKUP(B19,RMS!B:E,4,FALSE)</f>
        <v>2477613.8988940199</v>
      </c>
      <c r="K19" s="22">
        <f t="shared" si="1"/>
        <v>-1.6528683798387647</v>
      </c>
      <c r="L19" s="22">
        <f t="shared" si="2"/>
        <v>-2.5194020010530949E-2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227240.8817</v>
      </c>
      <c r="F20" s="25">
        <f>VLOOKUP(C20,RA!B24:I53,8,0)</f>
        <v>34535.886100000003</v>
      </c>
      <c r="G20" s="16">
        <f t="shared" si="0"/>
        <v>192704.99559999999</v>
      </c>
      <c r="H20" s="27">
        <f>RA!J24</f>
        <v>15.197919424372699</v>
      </c>
      <c r="I20" s="20">
        <f>VLOOKUP(B20,RMS!B:D,3,FALSE)</f>
        <v>227240.96251890899</v>
      </c>
      <c r="J20" s="21">
        <f>VLOOKUP(B20,RMS!B:E,4,FALSE)</f>
        <v>192704.99102499001</v>
      </c>
      <c r="K20" s="22">
        <f t="shared" si="1"/>
        <v>-8.0818908987566829E-2</v>
      </c>
      <c r="L20" s="22">
        <f t="shared" si="2"/>
        <v>4.575009981635958E-3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229450.71710000001</v>
      </c>
      <c r="F21" s="25">
        <f>VLOOKUP(C21,RA!B25:I54,8,0)</f>
        <v>12424.071099999999</v>
      </c>
      <c r="G21" s="16">
        <f t="shared" si="0"/>
        <v>217026.64600000001</v>
      </c>
      <c r="H21" s="27">
        <f>RA!J25</f>
        <v>5.4147013602861396</v>
      </c>
      <c r="I21" s="20">
        <f>VLOOKUP(B21,RMS!B:D,3,FALSE)</f>
        <v>229450.69551304699</v>
      </c>
      <c r="J21" s="21">
        <f>VLOOKUP(B21,RMS!B:E,4,FALSE)</f>
        <v>217026.63830309399</v>
      </c>
      <c r="K21" s="22">
        <f t="shared" si="1"/>
        <v>2.1586953022051603E-2</v>
      </c>
      <c r="L21" s="22">
        <f t="shared" si="2"/>
        <v>7.6969060173723847E-3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562977.55460000003</v>
      </c>
      <c r="F22" s="25">
        <f>VLOOKUP(C22,RA!B26:I55,8,0)</f>
        <v>111899.1539</v>
      </c>
      <c r="G22" s="16">
        <f t="shared" si="0"/>
        <v>451078.4007</v>
      </c>
      <c r="H22" s="27">
        <f>RA!J26</f>
        <v>19.876308209037798</v>
      </c>
      <c r="I22" s="20">
        <f>VLOOKUP(B22,RMS!B:D,3,FALSE)</f>
        <v>562977.52020572603</v>
      </c>
      <c r="J22" s="21">
        <f>VLOOKUP(B22,RMS!B:E,4,FALSE)</f>
        <v>451078.38808493101</v>
      </c>
      <c r="K22" s="22">
        <f t="shared" si="1"/>
        <v>3.439427400007844E-2</v>
      </c>
      <c r="L22" s="22">
        <f t="shared" si="2"/>
        <v>1.2615068990271538E-2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174256.09909999999</v>
      </c>
      <c r="F23" s="25">
        <f>VLOOKUP(C23,RA!B27:I56,8,0)</f>
        <v>48343.259400000003</v>
      </c>
      <c r="G23" s="16">
        <f t="shared" si="0"/>
        <v>125912.83969999998</v>
      </c>
      <c r="H23" s="27">
        <f>RA!J27</f>
        <v>27.742649841058</v>
      </c>
      <c r="I23" s="20">
        <f>VLOOKUP(B23,RMS!B:D,3,FALSE)</f>
        <v>174255.889466939</v>
      </c>
      <c r="J23" s="21">
        <f>VLOOKUP(B23,RMS!B:E,4,FALSE)</f>
        <v>125912.84698348401</v>
      </c>
      <c r="K23" s="22">
        <f t="shared" si="1"/>
        <v>0.20963306099292822</v>
      </c>
      <c r="L23" s="22">
        <f t="shared" si="2"/>
        <v>-7.2834840248106048E-3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784360.62749999994</v>
      </c>
      <c r="F24" s="25">
        <f>VLOOKUP(C24,RA!B28:I57,8,0)</f>
        <v>30434.390899999999</v>
      </c>
      <c r="G24" s="16">
        <f t="shared" si="0"/>
        <v>753926.23659999995</v>
      </c>
      <c r="H24" s="27">
        <f>RA!J28</f>
        <v>3.88015280636967</v>
      </c>
      <c r="I24" s="20">
        <f>VLOOKUP(B24,RMS!B:D,3,FALSE)</f>
        <v>784360.62742123904</v>
      </c>
      <c r="J24" s="21">
        <f>VLOOKUP(B24,RMS!B:E,4,FALSE)</f>
        <v>753926.23516017699</v>
      </c>
      <c r="K24" s="22">
        <f t="shared" si="1"/>
        <v>7.8760902397334576E-5</v>
      </c>
      <c r="L24" s="22">
        <f t="shared" si="2"/>
        <v>1.4398229541257024E-3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554374.65749999997</v>
      </c>
      <c r="F25" s="25">
        <f>VLOOKUP(C25,RA!B29:I58,8,0)</f>
        <v>84743.876099999994</v>
      </c>
      <c r="G25" s="16">
        <f t="shared" si="0"/>
        <v>469630.78139999998</v>
      </c>
      <c r="H25" s="27">
        <f>RA!J29</f>
        <v>15.286390702302301</v>
      </c>
      <c r="I25" s="20">
        <f>VLOOKUP(B25,RMS!B:D,3,FALSE)</f>
        <v>554375.03687787603</v>
      </c>
      <c r="J25" s="21">
        <f>VLOOKUP(B25,RMS!B:E,4,FALSE)</f>
        <v>469630.72641514702</v>
      </c>
      <c r="K25" s="22">
        <f t="shared" si="1"/>
        <v>-0.37937787605915219</v>
      </c>
      <c r="L25" s="22">
        <f t="shared" si="2"/>
        <v>5.4984852962661535E-2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989727.52130000002</v>
      </c>
      <c r="F26" s="25">
        <f>VLOOKUP(C26,RA!B30:I59,8,0)</f>
        <v>74816.501600000003</v>
      </c>
      <c r="G26" s="16">
        <f t="shared" si="0"/>
        <v>914911.01970000006</v>
      </c>
      <c r="H26" s="27">
        <f>RA!J30</f>
        <v>7.5593029384217898</v>
      </c>
      <c r="I26" s="20">
        <f>VLOOKUP(B26,RMS!B:D,3,FALSE)</f>
        <v>989727.524369027</v>
      </c>
      <c r="J26" s="21">
        <f>VLOOKUP(B26,RMS!B:E,4,FALSE)</f>
        <v>914911.00435799104</v>
      </c>
      <c r="K26" s="22">
        <f t="shared" si="1"/>
        <v>-3.0690269777551293E-3</v>
      </c>
      <c r="L26" s="22">
        <f t="shared" si="2"/>
        <v>1.5342009020969272E-2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765533.17960000003</v>
      </c>
      <c r="F27" s="25">
        <f>VLOOKUP(C27,RA!B31:I60,8,0)</f>
        <v>57962.0098</v>
      </c>
      <c r="G27" s="16">
        <f t="shared" si="0"/>
        <v>707571.16980000003</v>
      </c>
      <c r="H27" s="27">
        <f>RA!J31</f>
        <v>7.5714562535729399</v>
      </c>
      <c r="I27" s="20">
        <f>VLOOKUP(B27,RMS!B:D,3,FALSE)</f>
        <v>765533.073439823</v>
      </c>
      <c r="J27" s="21">
        <f>VLOOKUP(B27,RMS!B:E,4,FALSE)</f>
        <v>707571.13294601801</v>
      </c>
      <c r="K27" s="22">
        <f t="shared" si="1"/>
        <v>0.1061601770343259</v>
      </c>
      <c r="L27" s="22">
        <f t="shared" si="2"/>
        <v>3.6853982019238174E-2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91432.264899999995</v>
      </c>
      <c r="F28" s="25">
        <f>VLOOKUP(C28,RA!B32:I61,8,0)</f>
        <v>20171.464199999999</v>
      </c>
      <c r="G28" s="16">
        <f t="shared" si="0"/>
        <v>71260.800699999993</v>
      </c>
      <c r="H28" s="27">
        <f>RA!J32</f>
        <v>22.0616477367827</v>
      </c>
      <c r="I28" s="20">
        <f>VLOOKUP(B28,RMS!B:D,3,FALSE)</f>
        <v>91432.196346312703</v>
      </c>
      <c r="J28" s="21">
        <f>VLOOKUP(B28,RMS!B:E,4,FALSE)</f>
        <v>71260.805616532307</v>
      </c>
      <c r="K28" s="22">
        <f t="shared" si="1"/>
        <v>6.8553687291569076E-2</v>
      </c>
      <c r="L28" s="22">
        <f t="shared" si="2"/>
        <v>-4.9165323143824935E-3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136377.10519999999</v>
      </c>
      <c r="F30" s="25">
        <f>VLOOKUP(C30,RA!B34:I64,8,0)</f>
        <v>18422.331600000001</v>
      </c>
      <c r="G30" s="16">
        <f t="shared" si="0"/>
        <v>117954.77359999999</v>
      </c>
      <c r="H30" s="27">
        <f>RA!J34</f>
        <v>13.5083755979299</v>
      </c>
      <c r="I30" s="20">
        <f>VLOOKUP(B30,RMS!B:D,3,FALSE)</f>
        <v>136377.10440000001</v>
      </c>
      <c r="J30" s="21">
        <f>VLOOKUP(B30,RMS!B:E,4,FALSE)</f>
        <v>117954.7791</v>
      </c>
      <c r="K30" s="22">
        <f t="shared" si="1"/>
        <v>7.9999997979030013E-4</v>
      </c>
      <c r="L30" s="22">
        <f t="shared" si="2"/>
        <v>-5.5000000138534233E-3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6748.7161999999998</v>
      </c>
      <c r="F31" s="25">
        <f>VLOOKUP(C31,RA!B35:I65,8,0)</f>
        <v>171.15539999999999</v>
      </c>
      <c r="G31" s="16">
        <f t="shared" si="0"/>
        <v>6577.5608000000002</v>
      </c>
      <c r="H31" s="27">
        <f>RA!J35</f>
        <v>2.5361179063952899</v>
      </c>
      <c r="I31" s="20">
        <f>VLOOKUP(B31,RMS!B:D,3,FALSE)</f>
        <v>6748.7177000000001</v>
      </c>
      <c r="J31" s="21">
        <f>VLOOKUP(B31,RMS!B:E,4,FALSE)</f>
        <v>6577.5640999999996</v>
      </c>
      <c r="K31" s="22">
        <f t="shared" si="1"/>
        <v>-1.5000000003055902E-3</v>
      </c>
      <c r="L31" s="22">
        <f t="shared" si="2"/>
        <v>-3.2999999993990059E-3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56270.11</v>
      </c>
      <c r="F32" s="25">
        <f>VLOOKUP(C32,RA!B34:I65,8,0)</f>
        <v>929.4</v>
      </c>
      <c r="G32" s="16">
        <f t="shared" si="0"/>
        <v>55340.71</v>
      </c>
      <c r="H32" s="27">
        <f>RA!J34</f>
        <v>13.5083755979299</v>
      </c>
      <c r="I32" s="20">
        <f>VLOOKUP(B32,RMS!B:D,3,FALSE)</f>
        <v>56270.11</v>
      </c>
      <c r="J32" s="21">
        <f>VLOOKUP(B32,RMS!B:E,4,FALSE)</f>
        <v>55340.71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85376.15</v>
      </c>
      <c r="F33" s="25">
        <f>VLOOKUP(C33,RA!B34:I65,8,0)</f>
        <v>-7124.68</v>
      </c>
      <c r="G33" s="16">
        <f t="shared" si="0"/>
        <v>92500.829999999987</v>
      </c>
      <c r="H33" s="27">
        <f>RA!J34</f>
        <v>13.5083755979299</v>
      </c>
      <c r="I33" s="20">
        <f>VLOOKUP(B33,RMS!B:D,3,FALSE)</f>
        <v>85376.15</v>
      </c>
      <c r="J33" s="21">
        <f>VLOOKUP(B33,RMS!B:E,4,FALSE)</f>
        <v>92500.83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202072.71</v>
      </c>
      <c r="F34" s="25">
        <f>VLOOKUP(C34,RA!B34:I66,8,0)</f>
        <v>-8750.41</v>
      </c>
      <c r="G34" s="16">
        <f t="shared" si="0"/>
        <v>210823.12</v>
      </c>
      <c r="H34" s="27">
        <f>RA!J35</f>
        <v>2.5361179063952899</v>
      </c>
      <c r="I34" s="20">
        <f>VLOOKUP(B34,RMS!B:D,3,FALSE)</f>
        <v>202072.71</v>
      </c>
      <c r="J34" s="21">
        <f>VLOOKUP(B34,RMS!B:E,4,FALSE)</f>
        <v>210823.12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104102.65</v>
      </c>
      <c r="F35" s="25">
        <f>VLOOKUP(C35,RA!B34:I67,8,0)</f>
        <v>-5863.51</v>
      </c>
      <c r="G35" s="16">
        <f t="shared" si="0"/>
        <v>109966.15999999999</v>
      </c>
      <c r="H35" s="27">
        <f>RA!J34</f>
        <v>13.5083755979299</v>
      </c>
      <c r="I35" s="20">
        <f>VLOOKUP(B35,RMS!B:D,3,FALSE)</f>
        <v>104102.65</v>
      </c>
      <c r="J35" s="21">
        <f>VLOOKUP(B35,RMS!B:E,4,FALSE)</f>
        <v>109966.16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0.96</v>
      </c>
      <c r="F36" s="25">
        <f>VLOOKUP(C36,RA!B35:I68,8,0)</f>
        <v>-6276.83</v>
      </c>
      <c r="G36" s="16">
        <f t="shared" si="0"/>
        <v>6277.79</v>
      </c>
      <c r="H36" s="27">
        <f>RA!J35</f>
        <v>2.5361179063952899</v>
      </c>
      <c r="I36" s="20">
        <f>VLOOKUP(B36,RMS!B:D,3,FALSE)</f>
        <v>0.96</v>
      </c>
      <c r="J36" s="21">
        <f>VLOOKUP(B36,RMS!B:E,4,FALSE)</f>
        <v>6277.79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26095.7258</v>
      </c>
      <c r="F37" s="25">
        <f>VLOOKUP(C37,RA!B8:I68,8,0)</f>
        <v>1666.2596000000001</v>
      </c>
      <c r="G37" s="16">
        <f t="shared" si="0"/>
        <v>24429.466199999999</v>
      </c>
      <c r="H37" s="27">
        <f>RA!J35</f>
        <v>2.5361179063952899</v>
      </c>
      <c r="I37" s="20">
        <f>VLOOKUP(B37,RMS!B:D,3,FALSE)</f>
        <v>26095.7264957265</v>
      </c>
      <c r="J37" s="21">
        <f>VLOOKUP(B37,RMS!B:E,4,FALSE)</f>
        <v>24429.465811965802</v>
      </c>
      <c r="K37" s="22">
        <f t="shared" si="1"/>
        <v>-6.9572649954352528E-4</v>
      </c>
      <c r="L37" s="22">
        <f t="shared" si="2"/>
        <v>3.8803419738542289E-4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325107.98100000003</v>
      </c>
      <c r="F38" s="25">
        <f>VLOOKUP(C38,RA!B8:I69,8,0)</f>
        <v>17341.767199999998</v>
      </c>
      <c r="G38" s="16">
        <f t="shared" si="0"/>
        <v>307766.21380000003</v>
      </c>
      <c r="H38" s="27">
        <f>RA!J36</f>
        <v>1.6516761740824699</v>
      </c>
      <c r="I38" s="20">
        <f>VLOOKUP(B38,RMS!B:D,3,FALSE)</f>
        <v>325107.97681538499</v>
      </c>
      <c r="J38" s="21">
        <f>VLOOKUP(B38,RMS!B:E,4,FALSE)</f>
        <v>307766.21354358998</v>
      </c>
      <c r="K38" s="22">
        <f t="shared" si="1"/>
        <v>4.1846150415949523E-3</v>
      </c>
      <c r="L38" s="22">
        <f t="shared" si="2"/>
        <v>2.5641004322096705E-4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39306.050000000003</v>
      </c>
      <c r="F39" s="25">
        <f>VLOOKUP(C39,RA!B9:I70,8,0)</f>
        <v>-2846.17</v>
      </c>
      <c r="G39" s="16">
        <f t="shared" si="0"/>
        <v>42152.22</v>
      </c>
      <c r="H39" s="27">
        <f>RA!J37</f>
        <v>-8.3450471823805596</v>
      </c>
      <c r="I39" s="20">
        <f>VLOOKUP(B39,RMS!B:D,3,FALSE)</f>
        <v>39306.050000000003</v>
      </c>
      <c r="J39" s="21">
        <f>VLOOKUP(B39,RMS!B:E,4,FALSE)</f>
        <v>42152.22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30424.84</v>
      </c>
      <c r="F40" s="25">
        <f>VLOOKUP(C40,RA!B10:I71,8,0)</f>
        <v>4315.3599999999997</v>
      </c>
      <c r="G40" s="16">
        <f t="shared" si="0"/>
        <v>26109.48</v>
      </c>
      <c r="H40" s="27">
        <f>RA!J38</f>
        <v>-4.3303274351098704</v>
      </c>
      <c r="I40" s="20">
        <f>VLOOKUP(B40,RMS!B:D,3,FALSE)</f>
        <v>30424.84</v>
      </c>
      <c r="J40" s="21">
        <f>VLOOKUP(B40,RMS!B:E,4,FALSE)</f>
        <v>26109.48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-5.6324310668364399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4455.9336999999996</v>
      </c>
      <c r="F42" s="25">
        <f>VLOOKUP(C42,RA!B8:I72,8,0)</f>
        <v>407.84890000000001</v>
      </c>
      <c r="G42" s="16">
        <f t="shared" si="0"/>
        <v>4048.0847999999996</v>
      </c>
      <c r="H42" s="27">
        <f>RA!J39</f>
        <v>-5.6324310668364399</v>
      </c>
      <c r="I42" s="20">
        <f>VLOOKUP(B42,RMS!B:D,3,FALSE)</f>
        <v>4455.93374177445</v>
      </c>
      <c r="J42" s="21">
        <f>VLOOKUP(B42,RMS!B:E,4,FALSE)</f>
        <v>4048.0844716738502</v>
      </c>
      <c r="K42" s="22">
        <f t="shared" si="1"/>
        <v>-4.1774450437515043E-5</v>
      </c>
      <c r="L42" s="22">
        <f t="shared" si="2"/>
        <v>3.2832614942890359E-4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14753061.5239</v>
      </c>
      <c r="E7" s="53">
        <v>15454183.028200001</v>
      </c>
      <c r="F7" s="54">
        <v>95.463225050326997</v>
      </c>
      <c r="G7" s="53">
        <v>16090474.838</v>
      </c>
      <c r="H7" s="54">
        <v>-8.3118324820440108</v>
      </c>
      <c r="I7" s="53">
        <v>1401928.6237999999</v>
      </c>
      <c r="J7" s="54">
        <v>9.5026284648028607</v>
      </c>
      <c r="K7" s="53">
        <v>1713195.3163000001</v>
      </c>
      <c r="L7" s="54">
        <v>10.6472638846806</v>
      </c>
      <c r="M7" s="54">
        <v>-0.18168780263317799</v>
      </c>
      <c r="N7" s="53">
        <v>313248438.14700001</v>
      </c>
      <c r="O7" s="53">
        <v>3760741173.9347</v>
      </c>
      <c r="P7" s="53">
        <v>836594</v>
      </c>
      <c r="Q7" s="53">
        <v>705509</v>
      </c>
      <c r="R7" s="54">
        <v>18.580202378708101</v>
      </c>
      <c r="S7" s="53">
        <v>17.634672880632699</v>
      </c>
      <c r="T7" s="53">
        <v>18.814750974402902</v>
      </c>
      <c r="U7" s="55">
        <v>-6.6918059765443596</v>
      </c>
    </row>
    <row r="8" spans="1:23" ht="12" thickBot="1">
      <c r="A8" s="81">
        <v>42537</v>
      </c>
      <c r="B8" s="71" t="s">
        <v>6</v>
      </c>
      <c r="C8" s="72"/>
      <c r="D8" s="56">
        <v>486059.90659999999</v>
      </c>
      <c r="E8" s="56">
        <v>583619.01399999997</v>
      </c>
      <c r="F8" s="57">
        <v>83.283768167292806</v>
      </c>
      <c r="G8" s="56">
        <v>496725.68699999998</v>
      </c>
      <c r="H8" s="57">
        <v>-2.1472174037176499</v>
      </c>
      <c r="I8" s="56">
        <v>127733.2822</v>
      </c>
      <c r="J8" s="57">
        <v>26.279329042688801</v>
      </c>
      <c r="K8" s="56">
        <v>103217.7712</v>
      </c>
      <c r="L8" s="57">
        <v>20.779632280220699</v>
      </c>
      <c r="M8" s="57">
        <v>0.23751250114185801</v>
      </c>
      <c r="N8" s="56">
        <v>8752659.7124000005</v>
      </c>
      <c r="O8" s="56">
        <v>134209372.4822</v>
      </c>
      <c r="P8" s="56">
        <v>21957</v>
      </c>
      <c r="Q8" s="56">
        <v>18869</v>
      </c>
      <c r="R8" s="57">
        <v>16.365467168371399</v>
      </c>
      <c r="S8" s="56">
        <v>22.136899694858101</v>
      </c>
      <c r="T8" s="56">
        <v>22.058610657692501</v>
      </c>
      <c r="U8" s="58">
        <v>0.35365854408151898</v>
      </c>
    </row>
    <row r="9" spans="1:23" ht="12" thickBot="1">
      <c r="A9" s="82"/>
      <c r="B9" s="71" t="s">
        <v>7</v>
      </c>
      <c r="C9" s="72"/>
      <c r="D9" s="56">
        <v>56768.479700000004</v>
      </c>
      <c r="E9" s="56">
        <v>65526.551399999997</v>
      </c>
      <c r="F9" s="57">
        <v>86.634316146843702</v>
      </c>
      <c r="G9" s="56">
        <v>59900.150399999999</v>
      </c>
      <c r="H9" s="57">
        <v>-5.2281516475123802</v>
      </c>
      <c r="I9" s="56">
        <v>12742.5411</v>
      </c>
      <c r="J9" s="57">
        <v>22.446507581917899</v>
      </c>
      <c r="K9" s="56">
        <v>14392.813899999999</v>
      </c>
      <c r="L9" s="57">
        <v>24.028009619154499</v>
      </c>
      <c r="M9" s="57">
        <v>-0.114659496847937</v>
      </c>
      <c r="N9" s="56">
        <v>1408251.7503</v>
      </c>
      <c r="O9" s="56">
        <v>19010152.952599999</v>
      </c>
      <c r="P9" s="56">
        <v>3357</v>
      </c>
      <c r="Q9" s="56">
        <v>2794</v>
      </c>
      <c r="R9" s="57">
        <v>20.1503221188261</v>
      </c>
      <c r="S9" s="56">
        <v>16.910479505510899</v>
      </c>
      <c r="T9" s="56">
        <v>16.772859914101598</v>
      </c>
      <c r="U9" s="58">
        <v>0.81381247270001</v>
      </c>
    </row>
    <row r="10" spans="1:23" ht="12" thickBot="1">
      <c r="A10" s="82"/>
      <c r="B10" s="71" t="s">
        <v>8</v>
      </c>
      <c r="C10" s="72"/>
      <c r="D10" s="56">
        <v>95259.179000000004</v>
      </c>
      <c r="E10" s="56">
        <v>114760.28260000001</v>
      </c>
      <c r="F10" s="57">
        <v>83.007096916995593</v>
      </c>
      <c r="G10" s="56">
        <v>98873.751600000003</v>
      </c>
      <c r="H10" s="57">
        <v>-3.6557453737802699</v>
      </c>
      <c r="I10" s="56">
        <v>25687.3577</v>
      </c>
      <c r="J10" s="57">
        <v>26.965755919437399</v>
      </c>
      <c r="K10" s="56">
        <v>25708.461200000002</v>
      </c>
      <c r="L10" s="57">
        <v>26.001300430072899</v>
      </c>
      <c r="M10" s="57">
        <v>-8.2087760273999997E-4</v>
      </c>
      <c r="N10" s="56">
        <v>3547639.6379999998</v>
      </c>
      <c r="O10" s="56">
        <v>34375310.010899998</v>
      </c>
      <c r="P10" s="56">
        <v>87438</v>
      </c>
      <c r="Q10" s="56">
        <v>75841</v>
      </c>
      <c r="R10" s="57">
        <v>15.291201329096401</v>
      </c>
      <c r="S10" s="56">
        <v>1.0894482833550601</v>
      </c>
      <c r="T10" s="56">
        <v>1.0897574807821599</v>
      </c>
      <c r="U10" s="58">
        <v>-2.8381101868136999E-2</v>
      </c>
    </row>
    <row r="11" spans="1:23" ht="12" thickBot="1">
      <c r="A11" s="82"/>
      <c r="B11" s="71" t="s">
        <v>9</v>
      </c>
      <c r="C11" s="72"/>
      <c r="D11" s="56">
        <v>59587.698600000003</v>
      </c>
      <c r="E11" s="56">
        <v>69826.545599999998</v>
      </c>
      <c r="F11" s="57">
        <v>85.336741332368007</v>
      </c>
      <c r="G11" s="56">
        <v>53326.195200000002</v>
      </c>
      <c r="H11" s="57">
        <v>11.741890409612401</v>
      </c>
      <c r="I11" s="56">
        <v>12053.648499999999</v>
      </c>
      <c r="J11" s="57">
        <v>20.2284175814771</v>
      </c>
      <c r="K11" s="56">
        <v>12754.392900000001</v>
      </c>
      <c r="L11" s="57">
        <v>23.917687830839299</v>
      </c>
      <c r="M11" s="57">
        <v>-5.4941415518100001E-2</v>
      </c>
      <c r="N11" s="56">
        <v>1141844.5038000001</v>
      </c>
      <c r="O11" s="56">
        <v>11302115.225500001</v>
      </c>
      <c r="P11" s="56">
        <v>2689</v>
      </c>
      <c r="Q11" s="56">
        <v>2361</v>
      </c>
      <c r="R11" s="57">
        <v>13.892418466751399</v>
      </c>
      <c r="S11" s="56">
        <v>22.159798661212399</v>
      </c>
      <c r="T11" s="56">
        <v>21.484963066497201</v>
      </c>
      <c r="U11" s="58">
        <v>3.0453146485320199</v>
      </c>
    </row>
    <row r="12" spans="1:23" ht="12" thickBot="1">
      <c r="A12" s="82"/>
      <c r="B12" s="71" t="s">
        <v>10</v>
      </c>
      <c r="C12" s="72"/>
      <c r="D12" s="56">
        <v>168534.147</v>
      </c>
      <c r="E12" s="56">
        <v>236973.3357</v>
      </c>
      <c r="F12" s="57">
        <v>71.119455909317296</v>
      </c>
      <c r="G12" s="56">
        <v>224109.24280000001</v>
      </c>
      <c r="H12" s="57">
        <v>-24.7982167561007</v>
      </c>
      <c r="I12" s="56">
        <v>30859.981899999999</v>
      </c>
      <c r="J12" s="57">
        <v>18.310818578504499</v>
      </c>
      <c r="K12" s="56">
        <v>34965.372199999998</v>
      </c>
      <c r="L12" s="57">
        <v>15.601932237664901</v>
      </c>
      <c r="M12" s="57">
        <v>-0.117413030140717</v>
      </c>
      <c r="N12" s="56">
        <v>4711447.1469999999</v>
      </c>
      <c r="O12" s="56">
        <v>39619338.749399997</v>
      </c>
      <c r="P12" s="56">
        <v>2147</v>
      </c>
      <c r="Q12" s="56">
        <v>1707</v>
      </c>
      <c r="R12" s="57">
        <v>25.776215582894</v>
      </c>
      <c r="S12" s="56">
        <v>78.497506753609699</v>
      </c>
      <c r="T12" s="56">
        <v>76.854241827768007</v>
      </c>
      <c r="U12" s="58">
        <v>2.0933976043336102</v>
      </c>
    </row>
    <row r="13" spans="1:23" ht="12" thickBot="1">
      <c r="A13" s="82"/>
      <c r="B13" s="71" t="s">
        <v>11</v>
      </c>
      <c r="C13" s="72"/>
      <c r="D13" s="56">
        <v>199694.5551</v>
      </c>
      <c r="E13" s="56">
        <v>239075.24359999999</v>
      </c>
      <c r="F13" s="57">
        <v>83.5279103319086</v>
      </c>
      <c r="G13" s="56">
        <v>235283.31039999999</v>
      </c>
      <c r="H13" s="57">
        <v>-15.125915747911</v>
      </c>
      <c r="I13" s="56">
        <v>62197.379500000003</v>
      </c>
      <c r="J13" s="57">
        <v>31.1462570768911</v>
      </c>
      <c r="K13" s="56">
        <v>69227.674299999999</v>
      </c>
      <c r="L13" s="57">
        <v>29.423113004618799</v>
      </c>
      <c r="M13" s="57">
        <v>-0.10155324255924</v>
      </c>
      <c r="N13" s="56">
        <v>4162964.4528999999</v>
      </c>
      <c r="O13" s="56">
        <v>58734911.4771</v>
      </c>
      <c r="P13" s="56">
        <v>8637</v>
      </c>
      <c r="Q13" s="56">
        <v>7419</v>
      </c>
      <c r="R13" s="57">
        <v>16.417306914678498</v>
      </c>
      <c r="S13" s="56">
        <v>23.1208237929837</v>
      </c>
      <c r="T13" s="56">
        <v>23.062720043132501</v>
      </c>
      <c r="U13" s="58">
        <v>0.251304842644967</v>
      </c>
    </row>
    <row r="14" spans="1:23" ht="12" thickBot="1">
      <c r="A14" s="82"/>
      <c r="B14" s="71" t="s">
        <v>12</v>
      </c>
      <c r="C14" s="72"/>
      <c r="D14" s="56">
        <v>113321.0855</v>
      </c>
      <c r="E14" s="56">
        <v>140253.99619999999</v>
      </c>
      <c r="F14" s="57">
        <v>80.7970457671708</v>
      </c>
      <c r="G14" s="56">
        <v>161182.9889</v>
      </c>
      <c r="H14" s="57">
        <v>-29.694140632727802</v>
      </c>
      <c r="I14" s="56">
        <v>24033.108199999999</v>
      </c>
      <c r="J14" s="57">
        <v>21.207975633096101</v>
      </c>
      <c r="K14" s="56">
        <v>31356.198400000001</v>
      </c>
      <c r="L14" s="57">
        <v>19.453788897942399</v>
      </c>
      <c r="M14" s="57">
        <v>-0.23354521828768601</v>
      </c>
      <c r="N14" s="56">
        <v>2233472.8103</v>
      </c>
      <c r="O14" s="56">
        <v>26788885.5189</v>
      </c>
      <c r="P14" s="56">
        <v>2042</v>
      </c>
      <c r="Q14" s="56">
        <v>2620</v>
      </c>
      <c r="R14" s="57">
        <v>-22.0610687022901</v>
      </c>
      <c r="S14" s="56">
        <v>55.495144711067603</v>
      </c>
      <c r="T14" s="56">
        <v>45.5666052290076</v>
      </c>
      <c r="U14" s="58">
        <v>17.890825465457102</v>
      </c>
    </row>
    <row r="15" spans="1:23" ht="12" thickBot="1">
      <c r="A15" s="82"/>
      <c r="B15" s="71" t="s">
        <v>13</v>
      </c>
      <c r="C15" s="72"/>
      <c r="D15" s="56">
        <v>88692.919699999999</v>
      </c>
      <c r="E15" s="56">
        <v>99915.835800000001</v>
      </c>
      <c r="F15" s="57">
        <v>88.767630265872199</v>
      </c>
      <c r="G15" s="56">
        <v>121362.2954</v>
      </c>
      <c r="H15" s="57">
        <v>-26.9188841495824</v>
      </c>
      <c r="I15" s="56">
        <v>19484.533599999999</v>
      </c>
      <c r="J15" s="57">
        <v>21.968533301086001</v>
      </c>
      <c r="K15" s="56">
        <v>26546.555700000001</v>
      </c>
      <c r="L15" s="57">
        <v>21.873808181119799</v>
      </c>
      <c r="M15" s="57">
        <v>-0.26602404394028401</v>
      </c>
      <c r="N15" s="56">
        <v>1939767.3337000001</v>
      </c>
      <c r="O15" s="56">
        <v>22414188.601500001</v>
      </c>
      <c r="P15" s="56">
        <v>4162</v>
      </c>
      <c r="Q15" s="56">
        <v>3968</v>
      </c>
      <c r="R15" s="57">
        <v>4.8891129032257998</v>
      </c>
      <c r="S15" s="56">
        <v>21.310168116290299</v>
      </c>
      <c r="T15" s="56">
        <v>20.527531728830699</v>
      </c>
      <c r="U15" s="58">
        <v>3.6725960264073398</v>
      </c>
    </row>
    <row r="16" spans="1:23" ht="12" thickBot="1">
      <c r="A16" s="82"/>
      <c r="B16" s="71" t="s">
        <v>14</v>
      </c>
      <c r="C16" s="72"/>
      <c r="D16" s="56">
        <v>808211.16639999999</v>
      </c>
      <c r="E16" s="56">
        <v>773864.66480000003</v>
      </c>
      <c r="F16" s="57">
        <v>104.438308552165</v>
      </c>
      <c r="G16" s="56">
        <v>838172.76210000005</v>
      </c>
      <c r="H16" s="57">
        <v>-3.5746324689593298</v>
      </c>
      <c r="I16" s="56">
        <v>25105.770499999999</v>
      </c>
      <c r="J16" s="57">
        <v>3.1063379898384902</v>
      </c>
      <c r="K16" s="56">
        <v>47190.361700000001</v>
      </c>
      <c r="L16" s="57">
        <v>5.6301473674433096</v>
      </c>
      <c r="M16" s="57">
        <v>-0.46798944539558401</v>
      </c>
      <c r="N16" s="56">
        <v>17439574.547899999</v>
      </c>
      <c r="O16" s="56">
        <v>189833728.4506</v>
      </c>
      <c r="P16" s="56">
        <v>41619</v>
      </c>
      <c r="Q16" s="56">
        <v>33467</v>
      </c>
      <c r="R16" s="57">
        <v>24.358323124271699</v>
      </c>
      <c r="S16" s="56">
        <v>19.419283654100301</v>
      </c>
      <c r="T16" s="56">
        <v>19.674645268473402</v>
      </c>
      <c r="U16" s="58">
        <v>-1.3149898776992801</v>
      </c>
    </row>
    <row r="17" spans="1:21" ht="12" thickBot="1">
      <c r="A17" s="82"/>
      <c r="B17" s="71" t="s">
        <v>15</v>
      </c>
      <c r="C17" s="72"/>
      <c r="D17" s="56">
        <v>482001.45289999997</v>
      </c>
      <c r="E17" s="56">
        <v>524876.43059999996</v>
      </c>
      <c r="F17" s="57">
        <v>91.831414938752602</v>
      </c>
      <c r="G17" s="56">
        <v>1077044.5560999999</v>
      </c>
      <c r="H17" s="57">
        <v>-55.247770375875902</v>
      </c>
      <c r="I17" s="56">
        <v>58103.128700000001</v>
      </c>
      <c r="J17" s="57">
        <v>12.0545546803683</v>
      </c>
      <c r="K17" s="56">
        <v>62778.993600000002</v>
      </c>
      <c r="L17" s="57">
        <v>5.8288204739945</v>
      </c>
      <c r="M17" s="57">
        <v>-7.4481361230359006E-2</v>
      </c>
      <c r="N17" s="56">
        <v>16117098.753799999</v>
      </c>
      <c r="O17" s="56">
        <v>214491249.39070001</v>
      </c>
      <c r="P17" s="56">
        <v>13406</v>
      </c>
      <c r="Q17" s="56">
        <v>11880</v>
      </c>
      <c r="R17" s="57">
        <v>12.8451178451178</v>
      </c>
      <c r="S17" s="56">
        <v>35.9541588020289</v>
      </c>
      <c r="T17" s="56">
        <v>63.491250740740803</v>
      </c>
      <c r="U17" s="58">
        <v>-76.589448498397005</v>
      </c>
    </row>
    <row r="18" spans="1:21" ht="12" customHeight="1" thickBot="1">
      <c r="A18" s="82"/>
      <c r="B18" s="71" t="s">
        <v>16</v>
      </c>
      <c r="C18" s="72"/>
      <c r="D18" s="56">
        <v>1413770.6889</v>
      </c>
      <c r="E18" s="56">
        <v>1433585.6181999999</v>
      </c>
      <c r="F18" s="57">
        <v>98.617806355725094</v>
      </c>
      <c r="G18" s="56">
        <v>1214349.5314</v>
      </c>
      <c r="H18" s="57">
        <v>16.422055787355699</v>
      </c>
      <c r="I18" s="56">
        <v>177801.28760000001</v>
      </c>
      <c r="J18" s="57">
        <v>12.5763880236009</v>
      </c>
      <c r="K18" s="56">
        <v>188236.66829999999</v>
      </c>
      <c r="L18" s="57">
        <v>15.5010286110117</v>
      </c>
      <c r="M18" s="57">
        <v>-5.5437555255539998E-2</v>
      </c>
      <c r="N18" s="56">
        <v>25598071.857799999</v>
      </c>
      <c r="O18" s="56">
        <v>404392580.8308</v>
      </c>
      <c r="P18" s="56">
        <v>67924</v>
      </c>
      <c r="Q18" s="56">
        <v>59506</v>
      </c>
      <c r="R18" s="57">
        <v>14.1464726246093</v>
      </c>
      <c r="S18" s="56">
        <v>20.81400813998</v>
      </c>
      <c r="T18" s="56">
        <v>21.609256352300601</v>
      </c>
      <c r="U18" s="58">
        <v>-3.8207355689128599</v>
      </c>
    </row>
    <row r="19" spans="1:21" ht="12" customHeight="1" thickBot="1">
      <c r="A19" s="82"/>
      <c r="B19" s="71" t="s">
        <v>17</v>
      </c>
      <c r="C19" s="72"/>
      <c r="D19" s="56">
        <v>375522.28950000001</v>
      </c>
      <c r="E19" s="56">
        <v>421164.08020000003</v>
      </c>
      <c r="F19" s="57">
        <v>89.162943174468793</v>
      </c>
      <c r="G19" s="56">
        <v>387586.54509999999</v>
      </c>
      <c r="H19" s="57">
        <v>-3.1126610953141598</v>
      </c>
      <c r="I19" s="56">
        <v>31918.430700000001</v>
      </c>
      <c r="J19" s="57">
        <v>8.4997433155029807</v>
      </c>
      <c r="K19" s="56">
        <v>40189.764900000002</v>
      </c>
      <c r="L19" s="57">
        <v>10.369236344267501</v>
      </c>
      <c r="M19" s="57">
        <v>-0.205806981468558</v>
      </c>
      <c r="N19" s="56">
        <v>9597514.1374999993</v>
      </c>
      <c r="O19" s="56">
        <v>120265791.2974</v>
      </c>
      <c r="P19" s="56">
        <v>7700</v>
      </c>
      <c r="Q19" s="56">
        <v>6911</v>
      </c>
      <c r="R19" s="57">
        <v>11.416582260165001</v>
      </c>
      <c r="S19" s="56">
        <v>48.769128506493502</v>
      </c>
      <c r="T19" s="56">
        <v>55.0223263203588</v>
      </c>
      <c r="U19" s="58">
        <v>-12.822041330988201</v>
      </c>
    </row>
    <row r="20" spans="1:21" ht="12" thickBot="1">
      <c r="A20" s="82"/>
      <c r="B20" s="71" t="s">
        <v>18</v>
      </c>
      <c r="C20" s="72"/>
      <c r="D20" s="56">
        <v>936128.08640000003</v>
      </c>
      <c r="E20" s="56">
        <v>923840.48060000001</v>
      </c>
      <c r="F20" s="57">
        <v>101.330057088646</v>
      </c>
      <c r="G20" s="56">
        <v>882867.07350000006</v>
      </c>
      <c r="H20" s="57">
        <v>6.0327329559198803</v>
      </c>
      <c r="I20" s="56">
        <v>100323.1828</v>
      </c>
      <c r="J20" s="57">
        <v>10.716822223100399</v>
      </c>
      <c r="K20" s="56">
        <v>67114.732799999998</v>
      </c>
      <c r="L20" s="57">
        <v>7.6019068798129803</v>
      </c>
      <c r="M20" s="57">
        <v>0.49480119512596799</v>
      </c>
      <c r="N20" s="56">
        <v>16761932.7938</v>
      </c>
      <c r="O20" s="56">
        <v>213484820.5219</v>
      </c>
      <c r="P20" s="56">
        <v>39769</v>
      </c>
      <c r="Q20" s="56">
        <v>34007</v>
      </c>
      <c r="R20" s="57">
        <v>16.943570441379698</v>
      </c>
      <c r="S20" s="56">
        <v>23.5391406975282</v>
      </c>
      <c r="T20" s="56">
        <v>23.522867250860099</v>
      </c>
      <c r="U20" s="58">
        <v>6.9133563018356006E-2</v>
      </c>
    </row>
    <row r="21" spans="1:21" ht="12" customHeight="1" thickBot="1">
      <c r="A21" s="82"/>
      <c r="B21" s="71" t="s">
        <v>19</v>
      </c>
      <c r="C21" s="72"/>
      <c r="D21" s="56">
        <v>302346.6544</v>
      </c>
      <c r="E21" s="56">
        <v>328130.35100000002</v>
      </c>
      <c r="F21" s="57">
        <v>92.142239655239905</v>
      </c>
      <c r="G21" s="56">
        <v>261556.5471</v>
      </c>
      <c r="H21" s="57">
        <v>15.5951390826416</v>
      </c>
      <c r="I21" s="56">
        <v>40691.943899999998</v>
      </c>
      <c r="J21" s="57">
        <v>13.458704869995101</v>
      </c>
      <c r="K21" s="56">
        <v>37218.896099999998</v>
      </c>
      <c r="L21" s="57">
        <v>14.229770392927801</v>
      </c>
      <c r="M21" s="57">
        <v>9.3314100199763994E-2</v>
      </c>
      <c r="N21" s="56">
        <v>4957063.0680999998</v>
      </c>
      <c r="O21" s="56">
        <v>72319755.043699995</v>
      </c>
      <c r="P21" s="56">
        <v>27348</v>
      </c>
      <c r="Q21" s="56">
        <v>24131</v>
      </c>
      <c r="R21" s="57">
        <v>13.3313994446977</v>
      </c>
      <c r="S21" s="56">
        <v>11.0555307298523</v>
      </c>
      <c r="T21" s="56">
        <v>11.2435423355849</v>
      </c>
      <c r="U21" s="58">
        <v>-1.7006113078315399</v>
      </c>
    </row>
    <row r="22" spans="1:21" ht="12" customHeight="1" thickBot="1">
      <c r="A22" s="82"/>
      <c r="B22" s="71" t="s">
        <v>20</v>
      </c>
      <c r="C22" s="72"/>
      <c r="D22" s="56">
        <v>1148679.6525999999</v>
      </c>
      <c r="E22" s="56">
        <v>1383139.9879999999</v>
      </c>
      <c r="F22" s="57">
        <v>83.048690845889993</v>
      </c>
      <c r="G22" s="56">
        <v>1700886.4179</v>
      </c>
      <c r="H22" s="57">
        <v>-32.465822496353503</v>
      </c>
      <c r="I22" s="56">
        <v>20292.6584</v>
      </c>
      <c r="J22" s="57">
        <v>1.7666072828980799</v>
      </c>
      <c r="K22" s="56">
        <v>223441.7555</v>
      </c>
      <c r="L22" s="57">
        <v>13.136782865011799</v>
      </c>
      <c r="M22" s="57">
        <v>-0.90918144035079396</v>
      </c>
      <c r="N22" s="56">
        <v>29005624.1809</v>
      </c>
      <c r="O22" s="56">
        <v>247174380.84650001</v>
      </c>
      <c r="P22" s="56">
        <v>70411</v>
      </c>
      <c r="Q22" s="56">
        <v>58295</v>
      </c>
      <c r="R22" s="57">
        <v>20.783943734454098</v>
      </c>
      <c r="S22" s="56">
        <v>16.313923287554498</v>
      </c>
      <c r="T22" s="56">
        <v>16.334197076936299</v>
      </c>
      <c r="U22" s="58">
        <v>-0.124272923345412</v>
      </c>
    </row>
    <row r="23" spans="1:21" ht="12" thickBot="1">
      <c r="A23" s="82"/>
      <c r="B23" s="71" t="s">
        <v>21</v>
      </c>
      <c r="C23" s="72"/>
      <c r="D23" s="56">
        <v>2622791.1264</v>
      </c>
      <c r="E23" s="56">
        <v>2420388.9945</v>
      </c>
      <c r="F23" s="57">
        <v>108.362380276887</v>
      </c>
      <c r="G23" s="56">
        <v>2165587.4397</v>
      </c>
      <c r="H23" s="57">
        <v>21.112224716418599</v>
      </c>
      <c r="I23" s="56">
        <v>145177.25270000001</v>
      </c>
      <c r="J23" s="57">
        <v>5.5352197603042796</v>
      </c>
      <c r="K23" s="56">
        <v>315717.47739999997</v>
      </c>
      <c r="L23" s="57">
        <v>14.5788376683482</v>
      </c>
      <c r="M23" s="57">
        <v>-0.54016719664820201</v>
      </c>
      <c r="N23" s="56">
        <v>52103336.074900001</v>
      </c>
      <c r="O23" s="56">
        <v>544010405.37129998</v>
      </c>
      <c r="P23" s="56">
        <v>75944</v>
      </c>
      <c r="Q23" s="56">
        <v>64546</v>
      </c>
      <c r="R23" s="57">
        <v>17.658724010783001</v>
      </c>
      <c r="S23" s="56">
        <v>34.535857031496903</v>
      </c>
      <c r="T23" s="56">
        <v>40.334534496328203</v>
      </c>
      <c r="U23" s="58">
        <v>-16.790310023413902</v>
      </c>
    </row>
    <row r="24" spans="1:21" ht="12" thickBot="1">
      <c r="A24" s="82"/>
      <c r="B24" s="71" t="s">
        <v>22</v>
      </c>
      <c r="C24" s="72"/>
      <c r="D24" s="56">
        <v>227240.8817</v>
      </c>
      <c r="E24" s="56">
        <v>211464.51019999999</v>
      </c>
      <c r="F24" s="57">
        <v>107.460529185289</v>
      </c>
      <c r="G24" s="56">
        <v>188228.13680000001</v>
      </c>
      <c r="H24" s="57">
        <v>20.726308809746399</v>
      </c>
      <c r="I24" s="56">
        <v>34535.886100000003</v>
      </c>
      <c r="J24" s="57">
        <v>15.197919424372699</v>
      </c>
      <c r="K24" s="56">
        <v>33327.590900000003</v>
      </c>
      <c r="L24" s="57">
        <v>17.7059559036128</v>
      </c>
      <c r="M24" s="57">
        <v>3.6255101775147999E-2</v>
      </c>
      <c r="N24" s="56">
        <v>4512355.9846000001</v>
      </c>
      <c r="O24" s="56">
        <v>51518300.483999997</v>
      </c>
      <c r="P24" s="56">
        <v>22905</v>
      </c>
      <c r="Q24" s="56">
        <v>19730</v>
      </c>
      <c r="R24" s="57">
        <v>16.092245311708101</v>
      </c>
      <c r="S24" s="56">
        <v>9.9210164461907908</v>
      </c>
      <c r="T24" s="56">
        <v>9.8907554282818104</v>
      </c>
      <c r="U24" s="58">
        <v>0.30501933015745603</v>
      </c>
    </row>
    <row r="25" spans="1:21" ht="12" thickBot="1">
      <c r="A25" s="82"/>
      <c r="B25" s="71" t="s">
        <v>23</v>
      </c>
      <c r="C25" s="72"/>
      <c r="D25" s="56">
        <v>229450.71710000001</v>
      </c>
      <c r="E25" s="56">
        <v>223754.62049999999</v>
      </c>
      <c r="F25" s="57">
        <v>102.545688928019</v>
      </c>
      <c r="G25" s="56">
        <v>171094.69940000001</v>
      </c>
      <c r="H25" s="57">
        <v>34.107437521235099</v>
      </c>
      <c r="I25" s="56">
        <v>12424.071099999999</v>
      </c>
      <c r="J25" s="57">
        <v>5.4147013602861396</v>
      </c>
      <c r="K25" s="56">
        <v>17563.091400000001</v>
      </c>
      <c r="L25" s="57">
        <v>10.2651288798489</v>
      </c>
      <c r="M25" s="57">
        <v>-0.29260340238279497</v>
      </c>
      <c r="N25" s="56">
        <v>4647746.7421000004</v>
      </c>
      <c r="O25" s="56">
        <v>64643839.122299999</v>
      </c>
      <c r="P25" s="56">
        <v>16309</v>
      </c>
      <c r="Q25" s="56">
        <v>13517</v>
      </c>
      <c r="R25" s="57">
        <v>20.655470888510798</v>
      </c>
      <c r="S25" s="56">
        <v>14.068962971365499</v>
      </c>
      <c r="T25" s="56">
        <v>15.254183857364801</v>
      </c>
      <c r="U25" s="58">
        <v>-8.4243656651280503</v>
      </c>
    </row>
    <row r="26" spans="1:21" ht="12" thickBot="1">
      <c r="A26" s="82"/>
      <c r="B26" s="71" t="s">
        <v>24</v>
      </c>
      <c r="C26" s="72"/>
      <c r="D26" s="56">
        <v>562977.55460000003</v>
      </c>
      <c r="E26" s="56">
        <v>574227.06940000004</v>
      </c>
      <c r="F26" s="57">
        <v>98.040929207368407</v>
      </c>
      <c r="G26" s="56">
        <v>548908.80550000002</v>
      </c>
      <c r="H26" s="57">
        <v>2.56303942640979</v>
      </c>
      <c r="I26" s="56">
        <v>111899.1539</v>
      </c>
      <c r="J26" s="57">
        <v>19.876308209037798</v>
      </c>
      <c r="K26" s="56">
        <v>117057.0252</v>
      </c>
      <c r="L26" s="57">
        <v>21.325404880938802</v>
      </c>
      <c r="M26" s="57">
        <v>-4.406289405687E-2</v>
      </c>
      <c r="N26" s="56">
        <v>9935558.9746000003</v>
      </c>
      <c r="O26" s="56">
        <v>121422876.7269</v>
      </c>
      <c r="P26" s="56">
        <v>39683</v>
      </c>
      <c r="Q26" s="56">
        <v>31684</v>
      </c>
      <c r="R26" s="57">
        <v>25.2461810377478</v>
      </c>
      <c r="S26" s="56">
        <v>14.186869808230201</v>
      </c>
      <c r="T26" s="56">
        <v>14.296672408786799</v>
      </c>
      <c r="U26" s="58">
        <v>-0.77397341373247697</v>
      </c>
    </row>
    <row r="27" spans="1:21" ht="12" thickBot="1">
      <c r="A27" s="82"/>
      <c r="B27" s="71" t="s">
        <v>25</v>
      </c>
      <c r="C27" s="72"/>
      <c r="D27" s="56">
        <v>174256.09909999999</v>
      </c>
      <c r="E27" s="56">
        <v>220486.41080000001</v>
      </c>
      <c r="F27" s="57">
        <v>79.032580043250505</v>
      </c>
      <c r="G27" s="56">
        <v>161413.71220000001</v>
      </c>
      <c r="H27" s="57">
        <v>7.9561932657168803</v>
      </c>
      <c r="I27" s="56">
        <v>48343.259400000003</v>
      </c>
      <c r="J27" s="57">
        <v>27.742649841058</v>
      </c>
      <c r="K27" s="56">
        <v>46200.985699999997</v>
      </c>
      <c r="L27" s="57">
        <v>28.622714309893698</v>
      </c>
      <c r="M27" s="57">
        <v>4.6368571309508E-2</v>
      </c>
      <c r="N27" s="56">
        <v>3014486.3985000001</v>
      </c>
      <c r="O27" s="56">
        <v>41442720.604500003</v>
      </c>
      <c r="P27" s="56">
        <v>23320</v>
      </c>
      <c r="Q27" s="56">
        <v>22996</v>
      </c>
      <c r="R27" s="57">
        <v>1.40894068533659</v>
      </c>
      <c r="S27" s="56">
        <v>7.4723884691252103</v>
      </c>
      <c r="T27" s="56">
        <v>7.4115362280396599</v>
      </c>
      <c r="U27" s="58">
        <v>0.81436131615731699</v>
      </c>
    </row>
    <row r="28" spans="1:21" ht="12" thickBot="1">
      <c r="A28" s="82"/>
      <c r="B28" s="71" t="s">
        <v>26</v>
      </c>
      <c r="C28" s="72"/>
      <c r="D28" s="56">
        <v>784360.62749999994</v>
      </c>
      <c r="E28" s="56">
        <v>779671.00040000002</v>
      </c>
      <c r="F28" s="57">
        <v>100.601487947813</v>
      </c>
      <c r="G28" s="56">
        <v>683780.93220000004</v>
      </c>
      <c r="H28" s="57">
        <v>14.709344844758199</v>
      </c>
      <c r="I28" s="56">
        <v>30434.390899999999</v>
      </c>
      <c r="J28" s="57">
        <v>3.88015280636967</v>
      </c>
      <c r="K28" s="56">
        <v>22161.454099999999</v>
      </c>
      <c r="L28" s="57">
        <v>3.2410166847878599</v>
      </c>
      <c r="M28" s="57">
        <v>0.37330297744316299</v>
      </c>
      <c r="N28" s="56">
        <v>14814884.588099999</v>
      </c>
      <c r="O28" s="56">
        <v>176364896.2211</v>
      </c>
      <c r="P28" s="56">
        <v>35231</v>
      </c>
      <c r="Q28" s="56">
        <v>32503</v>
      </c>
      <c r="R28" s="57">
        <v>8.3930714087930394</v>
      </c>
      <c r="S28" s="56">
        <v>22.263365431012499</v>
      </c>
      <c r="T28" s="56">
        <v>21.948623099406198</v>
      </c>
      <c r="U28" s="58">
        <v>1.4137230625870401</v>
      </c>
    </row>
    <row r="29" spans="1:21" ht="12" thickBot="1">
      <c r="A29" s="82"/>
      <c r="B29" s="71" t="s">
        <v>27</v>
      </c>
      <c r="C29" s="72"/>
      <c r="D29" s="56">
        <v>554374.65749999997</v>
      </c>
      <c r="E29" s="56">
        <v>618079.81599999999</v>
      </c>
      <c r="F29" s="57">
        <v>89.693053089441094</v>
      </c>
      <c r="G29" s="56">
        <v>488437.0637</v>
      </c>
      <c r="H29" s="57">
        <v>13.499711365167601</v>
      </c>
      <c r="I29" s="56">
        <v>84743.876099999994</v>
      </c>
      <c r="J29" s="57">
        <v>15.286390702302301</v>
      </c>
      <c r="K29" s="56">
        <v>71113.821299999996</v>
      </c>
      <c r="L29" s="57">
        <v>14.5594645830723</v>
      </c>
      <c r="M29" s="57">
        <v>0.19166534086953901</v>
      </c>
      <c r="N29" s="56">
        <v>9950973.5840000007</v>
      </c>
      <c r="O29" s="56">
        <v>131976459.6918</v>
      </c>
      <c r="P29" s="56">
        <v>94259</v>
      </c>
      <c r="Q29" s="56">
        <v>78108</v>
      </c>
      <c r="R29" s="57">
        <v>20.6777794848159</v>
      </c>
      <c r="S29" s="56">
        <v>5.8813976118991302</v>
      </c>
      <c r="T29" s="56">
        <v>6.0406842026424901</v>
      </c>
      <c r="U29" s="58">
        <v>-2.7083118886759299</v>
      </c>
    </row>
    <row r="30" spans="1:21" ht="12" thickBot="1">
      <c r="A30" s="82"/>
      <c r="B30" s="71" t="s">
        <v>28</v>
      </c>
      <c r="C30" s="72"/>
      <c r="D30" s="56">
        <v>989727.52130000002</v>
      </c>
      <c r="E30" s="56">
        <v>1127744.3518000001</v>
      </c>
      <c r="F30" s="57">
        <v>87.761691709676001</v>
      </c>
      <c r="G30" s="56">
        <v>933028.02529999998</v>
      </c>
      <c r="H30" s="57">
        <v>6.07693386077755</v>
      </c>
      <c r="I30" s="56">
        <v>74816.501600000003</v>
      </c>
      <c r="J30" s="57">
        <v>7.5593029384217898</v>
      </c>
      <c r="K30" s="56">
        <v>114399.9002</v>
      </c>
      <c r="L30" s="57">
        <v>12.2611429772666</v>
      </c>
      <c r="M30" s="57">
        <v>-0.34600903087151502</v>
      </c>
      <c r="N30" s="56">
        <v>20448577.880899999</v>
      </c>
      <c r="O30" s="56">
        <v>202551853.01750001</v>
      </c>
      <c r="P30" s="56">
        <v>65034</v>
      </c>
      <c r="Q30" s="56">
        <v>51003</v>
      </c>
      <c r="R30" s="57">
        <v>27.510146461972798</v>
      </c>
      <c r="S30" s="56">
        <v>15.2186167435495</v>
      </c>
      <c r="T30" s="56">
        <v>14.3588158716154</v>
      </c>
      <c r="U30" s="58">
        <v>5.64966505447061</v>
      </c>
    </row>
    <row r="31" spans="1:21" ht="12" thickBot="1">
      <c r="A31" s="82"/>
      <c r="B31" s="71" t="s">
        <v>29</v>
      </c>
      <c r="C31" s="72"/>
      <c r="D31" s="56">
        <v>765533.17960000003</v>
      </c>
      <c r="E31" s="56">
        <v>797639.39280000003</v>
      </c>
      <c r="F31" s="57">
        <v>95.974846090876298</v>
      </c>
      <c r="G31" s="56">
        <v>905680.37719999999</v>
      </c>
      <c r="H31" s="57">
        <v>-15.4742446814713</v>
      </c>
      <c r="I31" s="56">
        <v>57962.0098</v>
      </c>
      <c r="J31" s="57">
        <v>7.5714562535729399</v>
      </c>
      <c r="K31" s="56">
        <v>29434.5504</v>
      </c>
      <c r="L31" s="57">
        <v>3.2499931698862499</v>
      </c>
      <c r="M31" s="57">
        <v>0.96918278051904605</v>
      </c>
      <c r="N31" s="56">
        <v>18311274.4421</v>
      </c>
      <c r="O31" s="56">
        <v>218423340.45840001</v>
      </c>
      <c r="P31" s="56">
        <v>30600</v>
      </c>
      <c r="Q31" s="56">
        <v>21178</v>
      </c>
      <c r="R31" s="57">
        <v>44.489564642553603</v>
      </c>
      <c r="S31" s="56">
        <v>25.0174241699346</v>
      </c>
      <c r="T31" s="56">
        <v>25.935079606195099</v>
      </c>
      <c r="U31" s="58">
        <v>-3.6680652253691299</v>
      </c>
    </row>
    <row r="32" spans="1:21" ht="12" thickBot="1">
      <c r="A32" s="82"/>
      <c r="B32" s="71" t="s">
        <v>30</v>
      </c>
      <c r="C32" s="72"/>
      <c r="D32" s="56">
        <v>91432.264899999995</v>
      </c>
      <c r="E32" s="56">
        <v>122181.9379</v>
      </c>
      <c r="F32" s="57">
        <v>74.832881579299297</v>
      </c>
      <c r="G32" s="56">
        <v>146353.20689999999</v>
      </c>
      <c r="H32" s="57">
        <v>-37.526298988122797</v>
      </c>
      <c r="I32" s="56">
        <v>20171.464199999999</v>
      </c>
      <c r="J32" s="57">
        <v>22.0616477367827</v>
      </c>
      <c r="K32" s="56">
        <v>39344.665200000003</v>
      </c>
      <c r="L32" s="57">
        <v>26.883363906664101</v>
      </c>
      <c r="M32" s="57">
        <v>-0.48731386841233099</v>
      </c>
      <c r="N32" s="56">
        <v>2572088.7722999998</v>
      </c>
      <c r="O32" s="56">
        <v>21436257.905299999</v>
      </c>
      <c r="P32" s="56">
        <v>19818</v>
      </c>
      <c r="Q32" s="56">
        <v>16483</v>
      </c>
      <c r="R32" s="57">
        <v>20.232967299642102</v>
      </c>
      <c r="S32" s="56">
        <v>4.6135969774952104</v>
      </c>
      <c r="T32" s="56">
        <v>4.8201983376812496</v>
      </c>
      <c r="U32" s="58">
        <v>-4.4780972675729496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136377.10519999999</v>
      </c>
      <c r="E34" s="56">
        <v>158316.712</v>
      </c>
      <c r="F34" s="57">
        <v>86.141951457405199</v>
      </c>
      <c r="G34" s="56">
        <v>110231.95239999999</v>
      </c>
      <c r="H34" s="57">
        <v>23.718306925315801</v>
      </c>
      <c r="I34" s="56">
        <v>18422.331600000001</v>
      </c>
      <c r="J34" s="57">
        <v>13.5083755979299</v>
      </c>
      <c r="K34" s="56">
        <v>20217.043900000001</v>
      </c>
      <c r="L34" s="57">
        <v>18.340457063336899</v>
      </c>
      <c r="M34" s="57">
        <v>-8.8772241326538007E-2</v>
      </c>
      <c r="N34" s="56">
        <v>2605730.4811</v>
      </c>
      <c r="O34" s="56">
        <v>34248903.376199998</v>
      </c>
      <c r="P34" s="56">
        <v>9716</v>
      </c>
      <c r="Q34" s="56">
        <v>7328</v>
      </c>
      <c r="R34" s="57">
        <v>32.587336244541497</v>
      </c>
      <c r="S34" s="56">
        <v>14.036342651296801</v>
      </c>
      <c r="T34" s="56">
        <v>14.511397680130999</v>
      </c>
      <c r="U34" s="58">
        <v>-3.38446446225992</v>
      </c>
    </row>
    <row r="35" spans="1:21" ht="12" customHeight="1" thickBot="1">
      <c r="A35" s="82"/>
      <c r="B35" s="71" t="s">
        <v>78</v>
      </c>
      <c r="C35" s="72"/>
      <c r="D35" s="56">
        <v>6748.7161999999998</v>
      </c>
      <c r="E35" s="59"/>
      <c r="F35" s="59"/>
      <c r="G35" s="59"/>
      <c r="H35" s="59"/>
      <c r="I35" s="56">
        <v>171.15539999999999</v>
      </c>
      <c r="J35" s="57">
        <v>2.5361179063952899</v>
      </c>
      <c r="K35" s="59"/>
      <c r="L35" s="59"/>
      <c r="M35" s="59"/>
      <c r="N35" s="56">
        <v>106537.31449999999</v>
      </c>
      <c r="O35" s="56">
        <v>328817.36440000002</v>
      </c>
      <c r="P35" s="56">
        <v>1046</v>
      </c>
      <c r="Q35" s="56">
        <v>801</v>
      </c>
      <c r="R35" s="57">
        <v>30.586766541822701</v>
      </c>
      <c r="S35" s="56">
        <v>6.4519275334608004</v>
      </c>
      <c r="T35" s="56">
        <v>6.1386092384519397</v>
      </c>
      <c r="U35" s="58">
        <v>4.85619674715727</v>
      </c>
    </row>
    <row r="36" spans="1:21" ht="12" customHeight="1" thickBot="1">
      <c r="A36" s="82"/>
      <c r="B36" s="71" t="s">
        <v>64</v>
      </c>
      <c r="C36" s="72"/>
      <c r="D36" s="56">
        <v>56270.11</v>
      </c>
      <c r="E36" s="59"/>
      <c r="F36" s="59"/>
      <c r="G36" s="56">
        <v>82618.899999999994</v>
      </c>
      <c r="H36" s="57">
        <v>-31.891964187371201</v>
      </c>
      <c r="I36" s="56">
        <v>929.4</v>
      </c>
      <c r="J36" s="57">
        <v>1.6516761740824699</v>
      </c>
      <c r="K36" s="56">
        <v>3065.11</v>
      </c>
      <c r="L36" s="57">
        <v>3.7099380408114899</v>
      </c>
      <c r="M36" s="57">
        <v>-0.69678086593955901</v>
      </c>
      <c r="N36" s="56">
        <v>1230185.57</v>
      </c>
      <c r="O36" s="56">
        <v>26928129.390000001</v>
      </c>
      <c r="P36" s="56">
        <v>55</v>
      </c>
      <c r="Q36" s="56">
        <v>38</v>
      </c>
      <c r="R36" s="57">
        <v>44.7368421052632</v>
      </c>
      <c r="S36" s="56">
        <v>1023.09290909091</v>
      </c>
      <c r="T36" s="56">
        <v>1397.5039473684201</v>
      </c>
      <c r="U36" s="58">
        <v>-36.595995823116702</v>
      </c>
    </row>
    <row r="37" spans="1:21" ht="12" thickBot="1">
      <c r="A37" s="82"/>
      <c r="B37" s="71" t="s">
        <v>35</v>
      </c>
      <c r="C37" s="72"/>
      <c r="D37" s="56">
        <v>85376.15</v>
      </c>
      <c r="E37" s="59"/>
      <c r="F37" s="59"/>
      <c r="G37" s="56">
        <v>187769.22</v>
      </c>
      <c r="H37" s="57">
        <v>-54.531339055463903</v>
      </c>
      <c r="I37" s="56">
        <v>-7124.68</v>
      </c>
      <c r="J37" s="57">
        <v>-8.3450471823805596</v>
      </c>
      <c r="K37" s="56">
        <v>-30200.49</v>
      </c>
      <c r="L37" s="57">
        <v>-16.0838341875202</v>
      </c>
      <c r="M37" s="57">
        <v>-0.76408727143168897</v>
      </c>
      <c r="N37" s="56">
        <v>3266624.41</v>
      </c>
      <c r="O37" s="56">
        <v>72733117.780000001</v>
      </c>
      <c r="P37" s="56">
        <v>44</v>
      </c>
      <c r="Q37" s="56">
        <v>57</v>
      </c>
      <c r="R37" s="57">
        <v>-22.8070175438597</v>
      </c>
      <c r="S37" s="56">
        <v>1940.36704545455</v>
      </c>
      <c r="T37" s="56">
        <v>1988.85964912281</v>
      </c>
      <c r="U37" s="58">
        <v>-2.49914591065949</v>
      </c>
    </row>
    <row r="38" spans="1:21" ht="12" thickBot="1">
      <c r="A38" s="82"/>
      <c r="B38" s="71" t="s">
        <v>36</v>
      </c>
      <c r="C38" s="72"/>
      <c r="D38" s="56">
        <v>202072.71</v>
      </c>
      <c r="E38" s="59"/>
      <c r="F38" s="59"/>
      <c r="G38" s="56">
        <v>570072.62</v>
      </c>
      <c r="H38" s="57">
        <v>-64.553163419776197</v>
      </c>
      <c r="I38" s="56">
        <v>-8750.41</v>
      </c>
      <c r="J38" s="57">
        <v>-4.3303274351098704</v>
      </c>
      <c r="K38" s="56">
        <v>-73762.69</v>
      </c>
      <c r="L38" s="57">
        <v>-12.939174310809699</v>
      </c>
      <c r="M38" s="57">
        <v>-0.88137078514896905</v>
      </c>
      <c r="N38" s="56">
        <v>5510377.7800000003</v>
      </c>
      <c r="O38" s="56">
        <v>46725366.520000003</v>
      </c>
      <c r="P38" s="56">
        <v>77</v>
      </c>
      <c r="Q38" s="56">
        <v>54</v>
      </c>
      <c r="R38" s="57">
        <v>42.592592592592602</v>
      </c>
      <c r="S38" s="56">
        <v>2624.3209090909099</v>
      </c>
      <c r="T38" s="56">
        <v>2736.6109259259301</v>
      </c>
      <c r="U38" s="58">
        <v>-4.2788218638213298</v>
      </c>
    </row>
    <row r="39" spans="1:21" ht="12" thickBot="1">
      <c r="A39" s="82"/>
      <c r="B39" s="71" t="s">
        <v>37</v>
      </c>
      <c r="C39" s="72"/>
      <c r="D39" s="56">
        <v>104102.65</v>
      </c>
      <c r="E39" s="59"/>
      <c r="F39" s="59"/>
      <c r="G39" s="56">
        <v>189215.84</v>
      </c>
      <c r="H39" s="57">
        <v>-44.982063869494198</v>
      </c>
      <c r="I39" s="56">
        <v>-5863.51</v>
      </c>
      <c r="J39" s="57">
        <v>-5.6324310668364399</v>
      </c>
      <c r="K39" s="56">
        <v>-32133.16</v>
      </c>
      <c r="L39" s="57">
        <v>-16.982278016470499</v>
      </c>
      <c r="M39" s="57">
        <v>-0.81752463809970799</v>
      </c>
      <c r="N39" s="56">
        <v>2978087.78</v>
      </c>
      <c r="O39" s="56">
        <v>45698116.18</v>
      </c>
      <c r="P39" s="56">
        <v>66</v>
      </c>
      <c r="Q39" s="56">
        <v>68</v>
      </c>
      <c r="R39" s="57">
        <v>-2.9411764705882399</v>
      </c>
      <c r="S39" s="56">
        <v>1577.31287878788</v>
      </c>
      <c r="T39" s="56">
        <v>1370.31308823529</v>
      </c>
      <c r="U39" s="58">
        <v>13.123571951790399</v>
      </c>
    </row>
    <row r="40" spans="1:21" ht="12" thickBot="1">
      <c r="A40" s="82"/>
      <c r="B40" s="71" t="s">
        <v>66</v>
      </c>
      <c r="C40" s="72"/>
      <c r="D40" s="56">
        <v>0.96</v>
      </c>
      <c r="E40" s="59"/>
      <c r="F40" s="59"/>
      <c r="G40" s="56">
        <v>0.39</v>
      </c>
      <c r="H40" s="57">
        <v>146.15384615384599</v>
      </c>
      <c r="I40" s="56">
        <v>-6276.83</v>
      </c>
      <c r="J40" s="57">
        <v>-653836.45833333302</v>
      </c>
      <c r="K40" s="56">
        <v>0.38</v>
      </c>
      <c r="L40" s="57">
        <v>97.435897435897402</v>
      </c>
      <c r="M40" s="57">
        <v>-16518.973684210501</v>
      </c>
      <c r="N40" s="56">
        <v>11.56</v>
      </c>
      <c r="O40" s="56">
        <v>1264.82</v>
      </c>
      <c r="P40" s="56">
        <v>4</v>
      </c>
      <c r="Q40" s="59"/>
      <c r="R40" s="59"/>
      <c r="S40" s="56">
        <v>0.24</v>
      </c>
      <c r="T40" s="59"/>
      <c r="U40" s="60"/>
    </row>
    <row r="41" spans="1:21" ht="12" customHeight="1" thickBot="1">
      <c r="A41" s="82"/>
      <c r="B41" s="71" t="s">
        <v>32</v>
      </c>
      <c r="C41" s="72"/>
      <c r="D41" s="56">
        <v>26095.7258</v>
      </c>
      <c r="E41" s="59"/>
      <c r="F41" s="59"/>
      <c r="G41" s="56">
        <v>103741.8803</v>
      </c>
      <c r="H41" s="57">
        <v>-74.845524561019502</v>
      </c>
      <c r="I41" s="56">
        <v>1666.2596000000001</v>
      </c>
      <c r="J41" s="57">
        <v>6.3851820515373401</v>
      </c>
      <c r="K41" s="56">
        <v>5649.7221</v>
      </c>
      <c r="L41" s="57">
        <v>5.4459414882997796</v>
      </c>
      <c r="M41" s="57">
        <v>-0.70507229019282203</v>
      </c>
      <c r="N41" s="56">
        <v>759109.82570000004</v>
      </c>
      <c r="O41" s="56">
        <v>13931222.2052</v>
      </c>
      <c r="P41" s="56">
        <v>75</v>
      </c>
      <c r="Q41" s="56">
        <v>87</v>
      </c>
      <c r="R41" s="57">
        <v>-13.7931034482759</v>
      </c>
      <c r="S41" s="56">
        <v>347.94301066666702</v>
      </c>
      <c r="T41" s="56">
        <v>493.23116551724098</v>
      </c>
      <c r="U41" s="58">
        <v>-41.756307900020602</v>
      </c>
    </row>
    <row r="42" spans="1:21" ht="12" thickBot="1">
      <c r="A42" s="82"/>
      <c r="B42" s="71" t="s">
        <v>33</v>
      </c>
      <c r="C42" s="72"/>
      <c r="D42" s="56">
        <v>325107.98100000003</v>
      </c>
      <c r="E42" s="56">
        <v>861675.79359999998</v>
      </c>
      <c r="F42" s="57">
        <v>37.729733551145699</v>
      </c>
      <c r="G42" s="56">
        <v>468713.08889999997</v>
      </c>
      <c r="H42" s="57">
        <v>-30.638168914168801</v>
      </c>
      <c r="I42" s="56">
        <v>17341.767199999998</v>
      </c>
      <c r="J42" s="57">
        <v>5.3341560999697499</v>
      </c>
      <c r="K42" s="56">
        <v>27048.4787</v>
      </c>
      <c r="L42" s="57">
        <v>5.7707965364224796</v>
      </c>
      <c r="M42" s="57">
        <v>-0.35886349127649803</v>
      </c>
      <c r="N42" s="56">
        <v>6777886.8920999998</v>
      </c>
      <c r="O42" s="56">
        <v>83868965.434599996</v>
      </c>
      <c r="P42" s="56">
        <v>1721</v>
      </c>
      <c r="Q42" s="56">
        <v>1491</v>
      </c>
      <c r="R42" s="57">
        <v>15.425888665325299</v>
      </c>
      <c r="S42" s="56">
        <v>188.906438698431</v>
      </c>
      <c r="T42" s="56">
        <v>182.6076342723</v>
      </c>
      <c r="U42" s="58">
        <v>3.3343513696672198</v>
      </c>
    </row>
    <row r="43" spans="1:21" ht="12" thickBot="1">
      <c r="A43" s="82"/>
      <c r="B43" s="71" t="s">
        <v>38</v>
      </c>
      <c r="C43" s="72"/>
      <c r="D43" s="56">
        <v>39306.050000000003</v>
      </c>
      <c r="E43" s="59"/>
      <c r="F43" s="59"/>
      <c r="G43" s="56">
        <v>83746.179999999993</v>
      </c>
      <c r="H43" s="57">
        <v>-53.065262200616203</v>
      </c>
      <c r="I43" s="56">
        <v>-2846.17</v>
      </c>
      <c r="J43" s="57">
        <v>-7.2410481338114598</v>
      </c>
      <c r="K43" s="56">
        <v>-11498.35</v>
      </c>
      <c r="L43" s="57">
        <v>-13.729999386240699</v>
      </c>
      <c r="M43" s="57">
        <v>-0.75247144155465795</v>
      </c>
      <c r="N43" s="56">
        <v>1300996.68</v>
      </c>
      <c r="O43" s="56">
        <v>34778280.740000002</v>
      </c>
      <c r="P43" s="56">
        <v>34</v>
      </c>
      <c r="Q43" s="56">
        <v>31</v>
      </c>
      <c r="R43" s="57">
        <v>9.6774193548386993</v>
      </c>
      <c r="S43" s="56">
        <v>1156.0602941176501</v>
      </c>
      <c r="T43" s="56">
        <v>1434.38161290323</v>
      </c>
      <c r="U43" s="58">
        <v>-24.074982957355601</v>
      </c>
    </row>
    <row r="44" spans="1:21" ht="12" thickBot="1">
      <c r="A44" s="82"/>
      <c r="B44" s="71" t="s">
        <v>39</v>
      </c>
      <c r="C44" s="72"/>
      <c r="D44" s="56">
        <v>30424.84</v>
      </c>
      <c r="E44" s="59"/>
      <c r="F44" s="59"/>
      <c r="G44" s="56">
        <v>30869.26</v>
      </c>
      <c r="H44" s="57">
        <v>-1.4396846571638</v>
      </c>
      <c r="I44" s="56">
        <v>4315.3599999999997</v>
      </c>
      <c r="J44" s="57">
        <v>14.183673603542401</v>
      </c>
      <c r="K44" s="56">
        <v>4132.63</v>
      </c>
      <c r="L44" s="57">
        <v>13.3875253245462</v>
      </c>
      <c r="M44" s="57">
        <v>4.4216394886549E-2</v>
      </c>
      <c r="N44" s="56">
        <v>641150.11</v>
      </c>
      <c r="O44" s="56">
        <v>14174391.01</v>
      </c>
      <c r="P44" s="56">
        <v>34</v>
      </c>
      <c r="Q44" s="56">
        <v>18</v>
      </c>
      <c r="R44" s="57">
        <v>88.8888888888889</v>
      </c>
      <c r="S44" s="56">
        <v>894.84823529411801</v>
      </c>
      <c r="T44" s="56">
        <v>708.78388888888901</v>
      </c>
      <c r="U44" s="58">
        <v>20.7928382787807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0</v>
      </c>
      <c r="O45" s="56">
        <v>219.40190000000001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4455.9336999999996</v>
      </c>
      <c r="E46" s="62"/>
      <c r="F46" s="62"/>
      <c r="G46" s="61">
        <v>57756.052600000003</v>
      </c>
      <c r="H46" s="63">
        <v>-92.284906084457702</v>
      </c>
      <c r="I46" s="61">
        <v>407.84890000000001</v>
      </c>
      <c r="J46" s="63">
        <v>9.1529391471870394</v>
      </c>
      <c r="K46" s="61">
        <v>10015.667100000001</v>
      </c>
      <c r="L46" s="63">
        <v>17.341329002114001</v>
      </c>
      <c r="M46" s="63">
        <v>-0.95927890814182504</v>
      </c>
      <c r="N46" s="61">
        <v>385513.88679999998</v>
      </c>
      <c r="O46" s="61">
        <v>5116505.0482000001</v>
      </c>
      <c r="P46" s="61">
        <v>13</v>
      </c>
      <c r="Q46" s="61">
        <v>12</v>
      </c>
      <c r="R46" s="63">
        <v>8.3333333333333304</v>
      </c>
      <c r="S46" s="61">
        <v>342.76413076923097</v>
      </c>
      <c r="T46" s="61">
        <v>543.19675833333304</v>
      </c>
      <c r="U46" s="64">
        <v>-58.475379881288099</v>
      </c>
    </row>
  </sheetData>
  <mergeCells count="44"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55331</v>
      </c>
      <c r="D2" s="37">
        <v>486060.56141367502</v>
      </c>
      <c r="E2" s="37">
        <v>358326.63334359002</v>
      </c>
      <c r="F2" s="37">
        <v>127733.92807008501</v>
      </c>
      <c r="G2" s="37">
        <v>358326.63334359002</v>
      </c>
      <c r="H2" s="37">
        <v>0.26279426518082399</v>
      </c>
    </row>
    <row r="3" spans="1:8">
      <c r="A3" s="37">
        <v>2</v>
      </c>
      <c r="B3" s="37">
        <v>13</v>
      </c>
      <c r="C3" s="37">
        <v>5904</v>
      </c>
      <c r="D3" s="37">
        <v>56768.5051871795</v>
      </c>
      <c r="E3" s="37">
        <v>44025.931164957299</v>
      </c>
      <c r="F3" s="37">
        <v>12742.574022222199</v>
      </c>
      <c r="G3" s="37">
        <v>44025.931164957299</v>
      </c>
      <c r="H3" s="37">
        <v>0.224465554979947</v>
      </c>
    </row>
    <row r="4" spans="1:8">
      <c r="A4" s="37">
        <v>3</v>
      </c>
      <c r="B4" s="37">
        <v>14</v>
      </c>
      <c r="C4" s="37">
        <v>98541</v>
      </c>
      <c r="D4" s="37">
        <v>95261.214905483706</v>
      </c>
      <c r="E4" s="37">
        <v>69571.823144128997</v>
      </c>
      <c r="F4" s="37">
        <v>25689.391761354698</v>
      </c>
      <c r="G4" s="37">
        <v>69571.823144128997</v>
      </c>
      <c r="H4" s="37">
        <v>0.26967314858248698</v>
      </c>
    </row>
    <row r="5" spans="1:8">
      <c r="A5" s="37">
        <v>4</v>
      </c>
      <c r="B5" s="37">
        <v>15</v>
      </c>
      <c r="C5" s="37">
        <v>3326</v>
      </c>
      <c r="D5" s="37">
        <v>59587.725586218898</v>
      </c>
      <c r="E5" s="37">
        <v>47534.050590855499</v>
      </c>
      <c r="F5" s="37">
        <v>12053.674995363401</v>
      </c>
      <c r="G5" s="37">
        <v>47534.050590855499</v>
      </c>
      <c r="H5" s="37">
        <v>0.20228452884852399</v>
      </c>
    </row>
    <row r="6" spans="1:8">
      <c r="A6" s="37">
        <v>5</v>
      </c>
      <c r="B6" s="37">
        <v>16</v>
      </c>
      <c r="C6" s="37">
        <v>3815</v>
      </c>
      <c r="D6" s="37">
        <v>168534.19199316201</v>
      </c>
      <c r="E6" s="37">
        <v>137674.16590341899</v>
      </c>
      <c r="F6" s="37">
        <v>30860.026089743598</v>
      </c>
      <c r="G6" s="37">
        <v>137674.16590341899</v>
      </c>
      <c r="H6" s="37">
        <v>0.18310839910156401</v>
      </c>
    </row>
    <row r="7" spans="1:8">
      <c r="A7" s="37">
        <v>6</v>
      </c>
      <c r="B7" s="37">
        <v>17</v>
      </c>
      <c r="C7" s="37">
        <v>15195</v>
      </c>
      <c r="D7" s="37">
        <v>199694.73403760701</v>
      </c>
      <c r="E7" s="37">
        <v>137497.17354359</v>
      </c>
      <c r="F7" s="37">
        <v>62197.560494017103</v>
      </c>
      <c r="G7" s="37">
        <v>137497.17354359</v>
      </c>
      <c r="H7" s="37">
        <v>0.31146319803457601</v>
      </c>
    </row>
    <row r="8" spans="1:8">
      <c r="A8" s="37">
        <v>7</v>
      </c>
      <c r="B8" s="37">
        <v>18</v>
      </c>
      <c r="C8" s="37">
        <v>41810</v>
      </c>
      <c r="D8" s="37">
        <v>113321.0842</v>
      </c>
      <c r="E8" s="37">
        <v>89287.977702564094</v>
      </c>
      <c r="F8" s="37">
        <v>24033.1064974359</v>
      </c>
      <c r="G8" s="37">
        <v>89287.977702564094</v>
      </c>
      <c r="H8" s="37">
        <v>0.21207974373965499</v>
      </c>
    </row>
    <row r="9" spans="1:8">
      <c r="A9" s="37">
        <v>8</v>
      </c>
      <c r="B9" s="37">
        <v>19</v>
      </c>
      <c r="C9" s="37">
        <v>13922</v>
      </c>
      <c r="D9" s="37">
        <v>88693.059337606799</v>
      </c>
      <c r="E9" s="37">
        <v>69208.386551282107</v>
      </c>
      <c r="F9" s="37">
        <v>19484.672786324802</v>
      </c>
      <c r="G9" s="37">
        <v>69208.386551282107</v>
      </c>
      <c r="H9" s="37">
        <v>0.21968655644357801</v>
      </c>
    </row>
    <row r="10" spans="1:8">
      <c r="A10" s="37">
        <v>9</v>
      </c>
      <c r="B10" s="37">
        <v>21</v>
      </c>
      <c r="C10" s="37">
        <v>189500</v>
      </c>
      <c r="D10" s="37">
        <v>808210.53586324805</v>
      </c>
      <c r="E10" s="37">
        <v>783105.39613333298</v>
      </c>
      <c r="F10" s="37">
        <v>25105.139729914499</v>
      </c>
      <c r="G10" s="37">
        <v>783105.39613333298</v>
      </c>
      <c r="H10" s="37">
        <v>3.10626236802268E-2</v>
      </c>
    </row>
    <row r="11" spans="1:8">
      <c r="A11" s="37">
        <v>10</v>
      </c>
      <c r="B11" s="37">
        <v>22</v>
      </c>
      <c r="C11" s="37">
        <v>55371</v>
      </c>
      <c r="D11" s="37">
        <v>482001.53372222203</v>
      </c>
      <c r="E11" s="37">
        <v>423898.32556666702</v>
      </c>
      <c r="F11" s="37">
        <v>58103.2081555556</v>
      </c>
      <c r="G11" s="37">
        <v>423898.32556666702</v>
      </c>
      <c r="H11" s="37">
        <v>0.12054569143558</v>
      </c>
    </row>
    <row r="12" spans="1:8">
      <c r="A12" s="37">
        <v>11</v>
      </c>
      <c r="B12" s="37">
        <v>23</v>
      </c>
      <c r="C12" s="37">
        <v>168283.337</v>
      </c>
      <c r="D12" s="37">
        <v>1413770.73930513</v>
      </c>
      <c r="E12" s="37">
        <v>1235969.3991735</v>
      </c>
      <c r="F12" s="37">
        <v>177801.34013162399</v>
      </c>
      <c r="G12" s="37">
        <v>1235969.3991735</v>
      </c>
      <c r="H12" s="37">
        <v>0.12576391290925601</v>
      </c>
    </row>
    <row r="13" spans="1:8">
      <c r="A13" s="37">
        <v>12</v>
      </c>
      <c r="B13" s="37">
        <v>24</v>
      </c>
      <c r="C13" s="37">
        <v>12015</v>
      </c>
      <c r="D13" s="37">
        <v>375522.263084615</v>
      </c>
      <c r="E13" s="37">
        <v>343603.857745299</v>
      </c>
      <c r="F13" s="37">
        <v>31918.405339316199</v>
      </c>
      <c r="G13" s="37">
        <v>343603.857745299</v>
      </c>
      <c r="H13" s="37">
        <v>8.4997371599574503E-2</v>
      </c>
    </row>
    <row r="14" spans="1:8">
      <c r="A14" s="37">
        <v>13</v>
      </c>
      <c r="B14" s="37">
        <v>25</v>
      </c>
      <c r="C14" s="37">
        <v>80410</v>
      </c>
      <c r="D14" s="37">
        <v>936127.99120000005</v>
      </c>
      <c r="E14" s="37">
        <v>835804.90359999996</v>
      </c>
      <c r="F14" s="37">
        <v>100323.0876</v>
      </c>
      <c r="G14" s="37">
        <v>835804.90359999996</v>
      </c>
      <c r="H14" s="37">
        <v>0.107168131434034</v>
      </c>
    </row>
    <row r="15" spans="1:8">
      <c r="A15" s="37">
        <v>14</v>
      </c>
      <c r="B15" s="37">
        <v>26</v>
      </c>
      <c r="C15" s="37">
        <v>53303</v>
      </c>
      <c r="D15" s="37">
        <v>302346.386755949</v>
      </c>
      <c r="E15" s="37">
        <v>261654.71026696201</v>
      </c>
      <c r="F15" s="37">
        <v>40691.676488987199</v>
      </c>
      <c r="G15" s="37">
        <v>261654.71026696201</v>
      </c>
      <c r="H15" s="37">
        <v>0.134586283387052</v>
      </c>
    </row>
    <row r="16" spans="1:8">
      <c r="A16" s="37">
        <v>15</v>
      </c>
      <c r="B16" s="37">
        <v>27</v>
      </c>
      <c r="C16" s="37">
        <v>156830.46400000001</v>
      </c>
      <c r="D16" s="37">
        <v>1148680.52370598</v>
      </c>
      <c r="E16" s="37">
        <v>1128386.9870700899</v>
      </c>
      <c r="F16" s="37">
        <v>20293.536635897399</v>
      </c>
      <c r="G16" s="37">
        <v>1128386.9870700899</v>
      </c>
      <c r="H16" s="37">
        <v>1.7666823992474899E-2</v>
      </c>
    </row>
    <row r="17" spans="1:8">
      <c r="A17" s="37">
        <v>16</v>
      </c>
      <c r="B17" s="37">
        <v>29</v>
      </c>
      <c r="C17" s="37">
        <v>199339</v>
      </c>
      <c r="D17" s="37">
        <v>2622792.7792683798</v>
      </c>
      <c r="E17" s="37">
        <v>2477613.8988940199</v>
      </c>
      <c r="F17" s="37">
        <v>145178.880374359</v>
      </c>
      <c r="G17" s="37">
        <v>2477613.8988940199</v>
      </c>
      <c r="H17" s="37">
        <v>5.5352783308659399E-2</v>
      </c>
    </row>
    <row r="18" spans="1:8">
      <c r="A18" s="37">
        <v>17</v>
      </c>
      <c r="B18" s="37">
        <v>31</v>
      </c>
      <c r="C18" s="37">
        <v>24408.65</v>
      </c>
      <c r="D18" s="37">
        <v>227240.96251890899</v>
      </c>
      <c r="E18" s="37">
        <v>192704.99102499001</v>
      </c>
      <c r="F18" s="37">
        <v>34535.971493919802</v>
      </c>
      <c r="G18" s="37">
        <v>192704.99102499001</v>
      </c>
      <c r="H18" s="37">
        <v>0.151979515977653</v>
      </c>
    </row>
    <row r="19" spans="1:8">
      <c r="A19" s="37">
        <v>18</v>
      </c>
      <c r="B19" s="37">
        <v>32</v>
      </c>
      <c r="C19" s="37">
        <v>13938.535</v>
      </c>
      <c r="D19" s="37">
        <v>229450.69551304699</v>
      </c>
      <c r="E19" s="37">
        <v>217026.63830309399</v>
      </c>
      <c r="F19" s="37">
        <v>12424.0572099538</v>
      </c>
      <c r="G19" s="37">
        <v>217026.63830309399</v>
      </c>
      <c r="H19" s="37">
        <v>5.41469581609847E-2</v>
      </c>
    </row>
    <row r="20" spans="1:8">
      <c r="A20" s="37">
        <v>19</v>
      </c>
      <c r="B20" s="37">
        <v>33</v>
      </c>
      <c r="C20" s="37">
        <v>45412.612999999998</v>
      </c>
      <c r="D20" s="37">
        <v>562977.52020572603</v>
      </c>
      <c r="E20" s="37">
        <v>451078.38808493101</v>
      </c>
      <c r="F20" s="37">
        <v>111899.13212079499</v>
      </c>
      <c r="G20" s="37">
        <v>451078.38808493101</v>
      </c>
      <c r="H20" s="37">
        <v>0.19876305554776699</v>
      </c>
    </row>
    <row r="21" spans="1:8">
      <c r="A21" s="37">
        <v>20</v>
      </c>
      <c r="B21" s="37">
        <v>34</v>
      </c>
      <c r="C21" s="37">
        <v>30279.378000000001</v>
      </c>
      <c r="D21" s="37">
        <v>174255.889466939</v>
      </c>
      <c r="E21" s="37">
        <v>125912.84698348401</v>
      </c>
      <c r="F21" s="37">
        <v>48343.042483455101</v>
      </c>
      <c r="G21" s="37">
        <v>125912.84698348401</v>
      </c>
      <c r="H21" s="37">
        <v>0.27742558734364697</v>
      </c>
    </row>
    <row r="22" spans="1:8">
      <c r="A22" s="37">
        <v>21</v>
      </c>
      <c r="B22" s="37">
        <v>35</v>
      </c>
      <c r="C22" s="37">
        <v>24451.284</v>
      </c>
      <c r="D22" s="37">
        <v>784360.62742123904</v>
      </c>
      <c r="E22" s="37">
        <v>753926.23516017699</v>
      </c>
      <c r="F22" s="37">
        <v>30434.392261061901</v>
      </c>
      <c r="G22" s="37">
        <v>753926.23516017699</v>
      </c>
      <c r="H22" s="37">
        <v>3.8801529802843099E-2</v>
      </c>
    </row>
    <row r="23" spans="1:8">
      <c r="A23" s="37">
        <v>22</v>
      </c>
      <c r="B23" s="37">
        <v>36</v>
      </c>
      <c r="C23" s="37">
        <v>140349.22899999999</v>
      </c>
      <c r="D23" s="37">
        <v>554375.03687787603</v>
      </c>
      <c r="E23" s="37">
        <v>469630.72641514702</v>
      </c>
      <c r="F23" s="37">
        <v>84744.310462729307</v>
      </c>
      <c r="G23" s="37">
        <v>469630.72641514702</v>
      </c>
      <c r="H23" s="37">
        <v>0.15286458593083799</v>
      </c>
    </row>
    <row r="24" spans="1:8">
      <c r="A24" s="37">
        <v>23</v>
      </c>
      <c r="B24" s="37">
        <v>37</v>
      </c>
      <c r="C24" s="37">
        <v>122559.852</v>
      </c>
      <c r="D24" s="37">
        <v>989727.524369027</v>
      </c>
      <c r="E24" s="37">
        <v>914911.00435799104</v>
      </c>
      <c r="F24" s="37">
        <v>74816.520011035798</v>
      </c>
      <c r="G24" s="37">
        <v>914911.00435799104</v>
      </c>
      <c r="H24" s="37">
        <v>7.5593047751938605E-2</v>
      </c>
    </row>
    <row r="25" spans="1:8">
      <c r="A25" s="37">
        <v>24</v>
      </c>
      <c r="B25" s="37">
        <v>38</v>
      </c>
      <c r="C25" s="37">
        <v>172293.614</v>
      </c>
      <c r="D25" s="37">
        <v>765533.073439823</v>
      </c>
      <c r="E25" s="37">
        <v>707571.13294601801</v>
      </c>
      <c r="F25" s="37">
        <v>57961.940493805298</v>
      </c>
      <c r="G25" s="37">
        <v>707571.13294601801</v>
      </c>
      <c r="H25" s="37">
        <v>7.57144825021875E-2</v>
      </c>
    </row>
    <row r="26" spans="1:8">
      <c r="A26" s="37">
        <v>25</v>
      </c>
      <c r="B26" s="37">
        <v>39</v>
      </c>
      <c r="C26" s="37">
        <v>65208.131999999998</v>
      </c>
      <c r="D26" s="37">
        <v>91432.196346312703</v>
      </c>
      <c r="E26" s="37">
        <v>71260.805616532307</v>
      </c>
      <c r="F26" s="37">
        <v>20171.3907297804</v>
      </c>
      <c r="G26" s="37">
        <v>71260.805616532307</v>
      </c>
      <c r="H26" s="37">
        <v>0.220615839232149</v>
      </c>
    </row>
    <row r="27" spans="1:8">
      <c r="A27" s="37">
        <v>26</v>
      </c>
      <c r="B27" s="37">
        <v>42</v>
      </c>
      <c r="C27" s="37">
        <v>7415.11</v>
      </c>
      <c r="D27" s="37">
        <v>136377.10440000001</v>
      </c>
      <c r="E27" s="37">
        <v>117954.7791</v>
      </c>
      <c r="F27" s="37">
        <v>18422.3253</v>
      </c>
      <c r="G27" s="37">
        <v>117954.7791</v>
      </c>
      <c r="H27" s="37">
        <v>0.135083710576275</v>
      </c>
    </row>
    <row r="28" spans="1:8">
      <c r="A28" s="37">
        <v>27</v>
      </c>
      <c r="B28" s="37">
        <v>43</v>
      </c>
      <c r="C28" s="37">
        <v>1557.4659999999999</v>
      </c>
      <c r="D28" s="37">
        <v>6748.7177000000001</v>
      </c>
      <c r="E28" s="37">
        <v>6577.5640999999996</v>
      </c>
      <c r="F28" s="37">
        <v>171.15360000000001</v>
      </c>
      <c r="G28" s="37">
        <v>6577.5640999999996</v>
      </c>
      <c r="H28" s="37">
        <v>2.53609067097295E-2</v>
      </c>
    </row>
    <row r="29" spans="1:8">
      <c r="A29" s="37">
        <v>28</v>
      </c>
      <c r="B29" s="37">
        <v>75</v>
      </c>
      <c r="C29" s="37">
        <v>87</v>
      </c>
      <c r="D29" s="37">
        <v>26095.7264957265</v>
      </c>
      <c r="E29" s="37">
        <v>24429.465811965802</v>
      </c>
      <c r="F29" s="37">
        <v>1666.26068376068</v>
      </c>
      <c r="G29" s="37">
        <v>24429.465811965802</v>
      </c>
      <c r="H29" s="37">
        <v>6.38518603432464E-2</v>
      </c>
    </row>
    <row r="30" spans="1:8">
      <c r="A30" s="37">
        <v>29</v>
      </c>
      <c r="B30" s="37">
        <v>76</v>
      </c>
      <c r="C30" s="37">
        <v>1816</v>
      </c>
      <c r="D30" s="37">
        <v>325107.97681538499</v>
      </c>
      <c r="E30" s="37">
        <v>307766.21354358998</v>
      </c>
      <c r="F30" s="37">
        <v>17341.763271794902</v>
      </c>
      <c r="G30" s="37">
        <v>307766.21354358998</v>
      </c>
      <c r="H30" s="37">
        <v>5.3341549603510799E-2</v>
      </c>
    </row>
    <row r="31" spans="1:8">
      <c r="A31" s="30">
        <v>30</v>
      </c>
      <c r="B31" s="39">
        <v>99</v>
      </c>
      <c r="C31" s="40">
        <v>13</v>
      </c>
      <c r="D31" s="40">
        <v>4455.93374177445</v>
      </c>
      <c r="E31" s="40">
        <v>4048.0844716738502</v>
      </c>
      <c r="F31" s="40">
        <v>407.84927010059801</v>
      </c>
      <c r="G31" s="40">
        <v>4048.0844716738502</v>
      </c>
      <c r="H31" s="40">
        <v>9.1529473671702999E-2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53</v>
      </c>
      <c r="D34" s="34">
        <v>56270.11</v>
      </c>
      <c r="E34" s="34">
        <v>55340.71</v>
      </c>
      <c r="F34" s="30"/>
      <c r="G34" s="30"/>
      <c r="H34" s="30"/>
    </row>
    <row r="35" spans="1:8">
      <c r="A35" s="30"/>
      <c r="B35" s="33">
        <v>71</v>
      </c>
      <c r="C35" s="34">
        <v>42</v>
      </c>
      <c r="D35" s="34">
        <v>85376.15</v>
      </c>
      <c r="E35" s="34">
        <v>92500.83</v>
      </c>
      <c r="F35" s="30"/>
      <c r="G35" s="30"/>
      <c r="H35" s="30"/>
    </row>
    <row r="36" spans="1:8">
      <c r="A36" s="30"/>
      <c r="B36" s="33">
        <v>72</v>
      </c>
      <c r="C36" s="34">
        <v>75</v>
      </c>
      <c r="D36" s="34">
        <v>202072.71</v>
      </c>
      <c r="E36" s="34">
        <v>210823.12</v>
      </c>
      <c r="F36" s="30"/>
      <c r="G36" s="30"/>
      <c r="H36" s="30"/>
    </row>
    <row r="37" spans="1:8">
      <c r="A37" s="30"/>
      <c r="B37" s="33">
        <v>73</v>
      </c>
      <c r="C37" s="34">
        <v>64</v>
      </c>
      <c r="D37" s="34">
        <v>104102.65</v>
      </c>
      <c r="E37" s="34">
        <v>109966.16</v>
      </c>
      <c r="F37" s="30"/>
      <c r="G37" s="30"/>
      <c r="H37" s="30"/>
    </row>
    <row r="38" spans="1:8">
      <c r="A38" s="30"/>
      <c r="B38" s="33">
        <v>74</v>
      </c>
      <c r="C38" s="34">
        <v>113</v>
      </c>
      <c r="D38" s="34">
        <v>0.96</v>
      </c>
      <c r="E38" s="34">
        <v>6277.79</v>
      </c>
      <c r="F38" s="30"/>
      <c r="G38" s="30"/>
      <c r="H38" s="30"/>
    </row>
    <row r="39" spans="1:8">
      <c r="A39" s="30"/>
      <c r="B39" s="33">
        <v>77</v>
      </c>
      <c r="C39" s="34">
        <v>34</v>
      </c>
      <c r="D39" s="34">
        <v>39306.050000000003</v>
      </c>
      <c r="E39" s="34">
        <v>42152.22</v>
      </c>
      <c r="F39" s="34"/>
      <c r="G39" s="30"/>
      <c r="H39" s="30"/>
    </row>
    <row r="40" spans="1:8">
      <c r="A40" s="30"/>
      <c r="B40" s="33">
        <v>78</v>
      </c>
      <c r="C40" s="34">
        <v>32</v>
      </c>
      <c r="D40" s="34">
        <v>30424.84</v>
      </c>
      <c r="E40" s="34">
        <v>26109.48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2016-06-17T00:21:21Z</dcterms:modified>
</cp:coreProperties>
</file>