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<sst xmlns="http://schemas.openxmlformats.org/spreadsheetml/2006/main" count="112" uniqueCount="70">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</sst>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24955545.693799999</v>
      </c>
      <c r="F3" s="25">
        <f>RA!I7</f>
        <v>2842031.5260999999</v>
      </c>
      <c r="G3" s="16">
        <f>E3-F3</f>
        <v>22113514.1677</v>
      </c>
      <c r="H3" s="27">
        <f>RA!J7</f>
        <v>11.3883765996192</v>
      </c>
      <c r="I3" s="20">
        <f>SUM(I4:I38)</f>
        <v>24955553.758574039</v>
      </c>
      <c r="J3" s="21">
        <f>SUM(J4:J38)</f>
        <v>22113514.087141167</v>
      </c>
      <c r="K3" s="22">
        <f>E3-I3</f>
        <v>-8.064774040132761</v>
      </c>
      <c r="L3" s="22">
        <f>G3-J3</f>
        <v>8.0558832734823227E-2</v>
      </c>
    </row>
    <row r="4" spans="1:13" x14ac:dyDescent="0.15">
      <c r="A4" s="41">
        <f>RA!A8</f>
        <v>42040</v>
      </c>
      <c r="B4" s="12">
        <v>12</v>
      </c>
      <c r="C4" s="38" t="s">
        <v>6</v>
      </c>
      <c r="D4" s="38"/>
      <c r="E4" s="15">
        <f>VLOOKUP(C4,RA!B8:D38,3,0)</f>
        <v>1133647.0064000001</v>
      </c>
      <c r="F4" s="25">
        <f>VLOOKUP(C4,RA!B8:I41,8,0)</f>
        <v>249057.26860000001</v>
      </c>
      <c r="G4" s="16">
        <f t="shared" ref="G4:G38" si="0">E4-F4</f>
        <v>884589.7378</v>
      </c>
      <c r="H4" s="27">
        <f>RA!J8</f>
        <v>21.9695608239556</v>
      </c>
      <c r="I4" s="20">
        <f>VLOOKUP(B4,RMS!B:D,3,FALSE)</f>
        <v>1133648.57204957</v>
      </c>
      <c r="J4" s="21">
        <f>VLOOKUP(B4,RMS!B:E,4,FALSE)</f>
        <v>884589.75892307702</v>
      </c>
      <c r="K4" s="22">
        <f t="shared" ref="K4:K38" si="1">E4-I4</f>
        <v>-1.565649569965899</v>
      </c>
      <c r="L4" s="22">
        <f t="shared" ref="L4:L38" si="2">G4-J4</f>
        <v>-2.112307702191174E-2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VLOOKUP(C5,RA!B8:D39,3,0)</f>
        <v>140144.99619999999</v>
      </c>
      <c r="F5" s="25">
        <f>VLOOKUP(C5,RA!B9:I42,8,0)</f>
        <v>29830.911599999999</v>
      </c>
      <c r="G5" s="16">
        <f t="shared" si="0"/>
        <v>110314.0846</v>
      </c>
      <c r="H5" s="27">
        <f>RA!J9</f>
        <v>21.285748623824201</v>
      </c>
      <c r="I5" s="20">
        <f>VLOOKUP(B5,RMS!B:D,3,FALSE)</f>
        <v>140145.10305235599</v>
      </c>
      <c r="J5" s="21">
        <f>VLOOKUP(B5,RMS!B:E,4,FALSE)</f>
        <v>110314.064769768</v>
      </c>
      <c r="K5" s="22">
        <f t="shared" si="1"/>
        <v>-0.10685235599521548</v>
      </c>
      <c r="L5" s="22">
        <f t="shared" si="2"/>
        <v>1.9830232005915605E-2</v>
      </c>
      <c r="M5" s="34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VLOOKUP(C6,RA!B10:D40,3,0)</f>
        <v>251507.8083</v>
      </c>
      <c r="F6" s="25">
        <f>VLOOKUP(C6,RA!B10:I43,8,0)</f>
        <v>53936.726699999999</v>
      </c>
      <c r="G6" s="16">
        <f t="shared" si="0"/>
        <v>197571.0816</v>
      </c>
      <c r="H6" s="27">
        <f>RA!J10</f>
        <v>21.445348780449802</v>
      </c>
      <c r="I6" s="20">
        <f>VLOOKUP(B6,RMS!B:D,3,FALSE)</f>
        <v>251509.81603675199</v>
      </c>
      <c r="J6" s="21">
        <f>VLOOKUP(B6,RMS!B:E,4,FALSE)</f>
        <v>197571.081319658</v>
      </c>
      <c r="K6" s="22">
        <f>E6-I6</f>
        <v>-2.0077367519843392</v>
      </c>
      <c r="L6" s="22">
        <f t="shared" si="2"/>
        <v>2.8034200659021735E-4</v>
      </c>
      <c r="M6" s="34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VLOOKUP(C7,RA!B10:D41,3,0)</f>
        <v>102149.0046</v>
      </c>
      <c r="F7" s="25">
        <f>VLOOKUP(C7,RA!B11:I44,8,0)</f>
        <v>21339.003499999999</v>
      </c>
      <c r="G7" s="16">
        <f t="shared" si="0"/>
        <v>80810.001099999994</v>
      </c>
      <c r="H7" s="27">
        <f>RA!J11</f>
        <v>20.8900748309397</v>
      </c>
      <c r="I7" s="20">
        <f>VLOOKUP(B7,RMS!B:D,3,FALSE)</f>
        <v>102149.079317949</v>
      </c>
      <c r="J7" s="21">
        <f>VLOOKUP(B7,RMS!B:E,4,FALSE)</f>
        <v>80810.001401709407</v>
      </c>
      <c r="K7" s="22">
        <f t="shared" si="1"/>
        <v>-7.4717948999023065E-2</v>
      </c>
      <c r="L7" s="22">
        <f t="shared" si="2"/>
        <v>-3.0170941317919642E-4</v>
      </c>
      <c r="M7" s="34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VLOOKUP(C8,RA!B12:D41,3,0)</f>
        <v>322193.24310000002</v>
      </c>
      <c r="F8" s="25">
        <f>VLOOKUP(C8,RA!B12:I45,8,0)</f>
        <v>35902.211199999998</v>
      </c>
      <c r="G8" s="16">
        <f t="shared" si="0"/>
        <v>286291.0319</v>
      </c>
      <c r="H8" s="27">
        <f>RA!J12</f>
        <v>11.143067698926499</v>
      </c>
      <c r="I8" s="20">
        <f>VLOOKUP(B8,RMS!B:D,3,FALSE)</f>
        <v>322193.22745128197</v>
      </c>
      <c r="J8" s="21">
        <f>VLOOKUP(B8,RMS!B:E,4,FALSE)</f>
        <v>286291.031677778</v>
      </c>
      <c r="K8" s="22">
        <f t="shared" si="1"/>
        <v>1.5648718050215393E-2</v>
      </c>
      <c r="L8" s="22">
        <f t="shared" si="2"/>
        <v>2.2222200641408563E-4</v>
      </c>
      <c r="M8" s="34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VLOOKUP(C9,RA!B12:D42,3,0)</f>
        <v>415553.49119999999</v>
      </c>
      <c r="F9" s="25">
        <f>VLOOKUP(C9,RA!B13:I46,8,0)</f>
        <v>70723.683399999994</v>
      </c>
      <c r="G9" s="16">
        <f t="shared" si="0"/>
        <v>344829.80780000001</v>
      </c>
      <c r="H9" s="27">
        <f>RA!J13</f>
        <v>17.0191527439151</v>
      </c>
      <c r="I9" s="20">
        <f>VLOOKUP(B9,RMS!B:D,3,FALSE)</f>
        <v>415553.871470085</v>
      </c>
      <c r="J9" s="21">
        <f>VLOOKUP(B9,RMS!B:E,4,FALSE)</f>
        <v>344829.80812564102</v>
      </c>
      <c r="K9" s="22">
        <f t="shared" si="1"/>
        <v>-0.38027008500648662</v>
      </c>
      <c r="L9" s="22">
        <f t="shared" si="2"/>
        <v>-3.2564101275056601E-4</v>
      </c>
      <c r="M9" s="34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VLOOKUP(C10,RA!B14:D43,3,0)</f>
        <v>240379.68239999999</v>
      </c>
      <c r="F10" s="25">
        <f>VLOOKUP(C10,RA!B14:I47,8,0)</f>
        <v>37714.268700000001</v>
      </c>
      <c r="G10" s="16">
        <f t="shared" si="0"/>
        <v>202665.41369999998</v>
      </c>
      <c r="H10" s="27">
        <f>RA!J14</f>
        <v>15.6894577459513</v>
      </c>
      <c r="I10" s="20">
        <f>VLOOKUP(B10,RMS!B:D,3,FALSE)</f>
        <v>240379.67720256399</v>
      </c>
      <c r="J10" s="21">
        <f>VLOOKUP(B10,RMS!B:E,4,FALSE)</f>
        <v>202665.41845812</v>
      </c>
      <c r="K10" s="22">
        <f t="shared" si="1"/>
        <v>5.1974359957966954E-3</v>
      </c>
      <c r="L10" s="22">
        <f t="shared" si="2"/>
        <v>-4.7581200196873397E-3</v>
      </c>
      <c r="M10" s="34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VLOOKUP(C11,RA!B14:D44,3,0)</f>
        <v>208940.93489999999</v>
      </c>
      <c r="F11" s="25">
        <f>VLOOKUP(C11,RA!B15:I48,8,0)</f>
        <v>7795.0748999999996</v>
      </c>
      <c r="G11" s="16">
        <f t="shared" si="0"/>
        <v>201145.86</v>
      </c>
      <c r="H11" s="27">
        <f>RA!J15</f>
        <v>3.7307552508706601</v>
      </c>
      <c r="I11" s="20">
        <f>VLOOKUP(B11,RMS!B:D,3,FALSE)</f>
        <v>208941.16041367501</v>
      </c>
      <c r="J11" s="21">
        <f>VLOOKUP(B11,RMS!B:E,4,FALSE)</f>
        <v>201145.86084444399</v>
      </c>
      <c r="K11" s="22">
        <f t="shared" si="1"/>
        <v>-0.22551367501728237</v>
      </c>
      <c r="L11" s="22">
        <f t="shared" si="2"/>
        <v>-8.4444400272332132E-4</v>
      </c>
      <c r="M11" s="34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VLOOKUP(C12,RA!B16:D45,3,0)</f>
        <v>884747.36250000005</v>
      </c>
      <c r="F12" s="25">
        <f>VLOOKUP(C12,RA!B16:I49,8,0)</f>
        <v>49832.277800000003</v>
      </c>
      <c r="G12" s="16">
        <f t="shared" si="0"/>
        <v>834915.08470000001</v>
      </c>
      <c r="H12" s="27">
        <f>RA!J16</f>
        <v>5.63237370487216</v>
      </c>
      <c r="I12" s="20">
        <f>VLOOKUP(B12,RMS!B:D,3,FALSE)</f>
        <v>884747.09621623904</v>
      </c>
      <c r="J12" s="21">
        <f>VLOOKUP(B12,RMS!B:E,4,FALSE)</f>
        <v>834915.08511794906</v>
      </c>
      <c r="K12" s="22">
        <f t="shared" si="1"/>
        <v>0.26628376101143658</v>
      </c>
      <c r="L12" s="22">
        <f t="shared" si="2"/>
        <v>-4.1794904973357916E-4</v>
      </c>
      <c r="M12" s="34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VLOOKUP(C13,RA!B16:D46,3,0)</f>
        <v>1257310.5216999999</v>
      </c>
      <c r="F13" s="25">
        <f>VLOOKUP(C13,RA!B17:I50,8,0)</f>
        <v>94893.978400000007</v>
      </c>
      <c r="G13" s="16">
        <f t="shared" si="0"/>
        <v>1162416.5433</v>
      </c>
      <c r="H13" s="27">
        <f>RA!J17</f>
        <v>7.5473780551597196</v>
      </c>
      <c r="I13" s="20">
        <f>VLOOKUP(B13,RMS!B:D,3,FALSE)</f>
        <v>1257310.6758359</v>
      </c>
      <c r="J13" s="21">
        <f>VLOOKUP(B13,RMS!B:E,4,FALSE)</f>
        <v>1162416.5436435901</v>
      </c>
      <c r="K13" s="22">
        <f t="shared" si="1"/>
        <v>-0.1541359000839293</v>
      </c>
      <c r="L13" s="22">
        <f t="shared" si="2"/>
        <v>-3.4359004348516464E-4</v>
      </c>
      <c r="M13" s="34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VLOOKUP(C14,RA!B18:D47,3,0)</f>
        <v>3876798.2746000001</v>
      </c>
      <c r="F14" s="25">
        <f>VLOOKUP(C14,RA!B18:I51,8,0)</f>
        <v>530511.88300000003</v>
      </c>
      <c r="G14" s="16">
        <f t="shared" si="0"/>
        <v>3346286.3916000002</v>
      </c>
      <c r="H14" s="27">
        <f>RA!J18</f>
        <v>13.6842787636336</v>
      </c>
      <c r="I14" s="20">
        <f>VLOOKUP(B14,RMS!B:D,3,FALSE)</f>
        <v>3876798.4864487201</v>
      </c>
      <c r="J14" s="21">
        <f>VLOOKUP(B14,RMS!B:E,4,FALSE)</f>
        <v>3346286.3807205101</v>
      </c>
      <c r="K14" s="22">
        <f t="shared" si="1"/>
        <v>-0.2118487199768424</v>
      </c>
      <c r="L14" s="22">
        <f t="shared" si="2"/>
        <v>1.0879490058869123E-2</v>
      </c>
      <c r="M14" s="34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VLOOKUP(C15,RA!B18:D48,3,0)</f>
        <v>710245.22790000006</v>
      </c>
      <c r="F15" s="25">
        <f>VLOOKUP(C15,RA!B19:I52,8,0)</f>
        <v>77120.7592</v>
      </c>
      <c r="G15" s="16">
        <f t="shared" si="0"/>
        <v>633124.46870000008</v>
      </c>
      <c r="H15" s="27">
        <f>RA!J19</f>
        <v>10.858328387228299</v>
      </c>
      <c r="I15" s="20">
        <f>VLOOKUP(B15,RMS!B:D,3,FALSE)</f>
        <v>710245.16949145298</v>
      </c>
      <c r="J15" s="21">
        <f>VLOOKUP(B15,RMS!B:E,4,FALSE)</f>
        <v>633124.46784700896</v>
      </c>
      <c r="K15" s="22">
        <f t="shared" si="1"/>
        <v>5.8408547076396644E-2</v>
      </c>
      <c r="L15" s="22">
        <f t="shared" si="2"/>
        <v>8.529911283403635E-4</v>
      </c>
      <c r="M15" s="34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VLOOKUP(C16,RA!B20:D49,3,0)</f>
        <v>1982307.9586</v>
      </c>
      <c r="F16" s="25">
        <f>VLOOKUP(C16,RA!B20:I53,8,0)</f>
        <v>124207.4813</v>
      </c>
      <c r="G16" s="16">
        <f t="shared" si="0"/>
        <v>1858100.4772999999</v>
      </c>
      <c r="H16" s="27">
        <f>RA!J20</f>
        <v>6.2658014745459196</v>
      </c>
      <c r="I16" s="20">
        <f>VLOOKUP(B16,RMS!B:D,3,FALSE)</f>
        <v>1982308.3407000001</v>
      </c>
      <c r="J16" s="21">
        <f>VLOOKUP(B16,RMS!B:E,4,FALSE)</f>
        <v>1858100.4772999999</v>
      </c>
      <c r="K16" s="22">
        <f t="shared" si="1"/>
        <v>-0.3821000000461936</v>
      </c>
      <c r="L16" s="22">
        <f t="shared" si="2"/>
        <v>0</v>
      </c>
      <c r="M16" s="34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VLOOKUP(C17,RA!B20:D50,3,0)</f>
        <v>573660.06790000002</v>
      </c>
      <c r="F17" s="25">
        <f>VLOOKUP(C17,RA!B21:I54,8,0)</f>
        <v>68695.1106</v>
      </c>
      <c r="G17" s="16">
        <f t="shared" si="0"/>
        <v>504964.95730000001</v>
      </c>
      <c r="H17" s="27">
        <f>RA!J21</f>
        <v>11.974881021694999</v>
      </c>
      <c r="I17" s="20">
        <f>VLOOKUP(B17,RMS!B:D,3,FALSE)</f>
        <v>573659.93683595804</v>
      </c>
      <c r="J17" s="21">
        <f>VLOOKUP(B17,RMS!B:E,4,FALSE)</f>
        <v>504964.95725730999</v>
      </c>
      <c r="K17" s="22">
        <f t="shared" si="1"/>
        <v>0.13106404198333621</v>
      </c>
      <c r="L17" s="22">
        <f t="shared" si="2"/>
        <v>4.2690022382885218E-5</v>
      </c>
      <c r="M17" s="34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VLOOKUP(C18,RA!B22:D51,3,0)</f>
        <v>1598419.9712</v>
      </c>
      <c r="F18" s="25">
        <f>VLOOKUP(C18,RA!B22:I55,8,0)</f>
        <v>211491.0189</v>
      </c>
      <c r="G18" s="16">
        <f t="shared" si="0"/>
        <v>1386928.9523</v>
      </c>
      <c r="H18" s="27">
        <f>RA!J22</f>
        <v>13.2312547835113</v>
      </c>
      <c r="I18" s="20">
        <f>VLOOKUP(B18,RMS!B:D,3,FALSE)</f>
        <v>1598421.5042000001</v>
      </c>
      <c r="J18" s="21">
        <f>VLOOKUP(B18,RMS!B:E,4,FALSE)</f>
        <v>1386928.9476000001</v>
      </c>
      <c r="K18" s="22">
        <f t="shared" si="1"/>
        <v>-1.5330000000540167</v>
      </c>
      <c r="L18" s="22">
        <f t="shared" si="2"/>
        <v>4.6999999321997166E-3</v>
      </c>
      <c r="M18" s="34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VLOOKUP(C19,RA!B22:D52,3,0)</f>
        <v>3245530.4186</v>
      </c>
      <c r="F19" s="25">
        <f>VLOOKUP(C19,RA!B23:I56,8,0)</f>
        <v>211808.5545</v>
      </c>
      <c r="G19" s="16">
        <f t="shared" si="0"/>
        <v>3033721.8640999999</v>
      </c>
      <c r="H19" s="27">
        <f>RA!J23</f>
        <v>6.5261614337716303</v>
      </c>
      <c r="I19" s="20">
        <f>VLOOKUP(B19,RMS!B:D,3,FALSE)</f>
        <v>3245532.53375128</v>
      </c>
      <c r="J19" s="21">
        <f>VLOOKUP(B19,RMS!B:E,4,FALSE)</f>
        <v>3033721.9031273499</v>
      </c>
      <c r="K19" s="22">
        <f t="shared" si="1"/>
        <v>-2.1151512800715864</v>
      </c>
      <c r="L19" s="22">
        <f t="shared" si="2"/>
        <v>-3.9027350023388863E-2</v>
      </c>
      <c r="M19" s="34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VLOOKUP(C20,RA!B24:D53,3,0)</f>
        <v>349763.67979999998</v>
      </c>
      <c r="F20" s="25">
        <f>VLOOKUP(C20,RA!B24:I57,8,0)</f>
        <v>65192.305999999997</v>
      </c>
      <c r="G20" s="16">
        <f t="shared" si="0"/>
        <v>284571.3738</v>
      </c>
      <c r="H20" s="27">
        <f>RA!J24</f>
        <v>18.638958178069799</v>
      </c>
      <c r="I20" s="20">
        <f>VLOOKUP(B20,RMS!B:D,3,FALSE)</f>
        <v>349763.68258607498</v>
      </c>
      <c r="J20" s="21">
        <f>VLOOKUP(B20,RMS!B:E,4,FALSE)</f>
        <v>284571.37291879201</v>
      </c>
      <c r="K20" s="22">
        <f t="shared" si="1"/>
        <v>-2.786074997857213E-3</v>
      </c>
      <c r="L20" s="22">
        <f t="shared" si="2"/>
        <v>8.8120799046009779E-4</v>
      </c>
      <c r="M20" s="34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VLOOKUP(C21,RA!B24:D54,3,0)</f>
        <v>523517.0822</v>
      </c>
      <c r="F21" s="25">
        <f>VLOOKUP(C21,RA!B25:I58,8,0)</f>
        <v>50415.241399999999</v>
      </c>
      <c r="G21" s="16">
        <f t="shared" si="0"/>
        <v>473101.84080000001</v>
      </c>
      <c r="H21" s="27">
        <f>RA!J25</f>
        <v>9.6301043679678404</v>
      </c>
      <c r="I21" s="20">
        <f>VLOOKUP(B21,RMS!B:D,3,FALSE)</f>
        <v>523517.08086327801</v>
      </c>
      <c r="J21" s="21">
        <f>VLOOKUP(B21,RMS!B:E,4,FALSE)</f>
        <v>473101.83767307602</v>
      </c>
      <c r="K21" s="22">
        <f t="shared" si="1"/>
        <v>1.3367219944484532E-3</v>
      </c>
      <c r="L21" s="22">
        <f t="shared" si="2"/>
        <v>3.1269239843823016E-3</v>
      </c>
      <c r="M21" s="34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VLOOKUP(C22,RA!B26:D55,3,0)</f>
        <v>1147654.1266000001</v>
      </c>
      <c r="F22" s="25">
        <f>VLOOKUP(C22,RA!B26:I59,8,0)</f>
        <v>225916.2064</v>
      </c>
      <c r="G22" s="16">
        <f t="shared" si="0"/>
        <v>921737.92020000005</v>
      </c>
      <c r="H22" s="27">
        <f>RA!J26</f>
        <v>19.685042833357102</v>
      </c>
      <c r="I22" s="20">
        <f>VLOOKUP(B22,RMS!B:D,3,FALSE)</f>
        <v>1147654.11183433</v>
      </c>
      <c r="J22" s="21">
        <f>VLOOKUP(B22,RMS!B:E,4,FALSE)</f>
        <v>921737.88942430704</v>
      </c>
      <c r="K22" s="22">
        <f t="shared" si="1"/>
        <v>1.476567005738616E-2</v>
      </c>
      <c r="L22" s="22">
        <f t="shared" si="2"/>
        <v>3.0775693012401462E-2</v>
      </c>
      <c r="M22" s="34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VLOOKUP(C23,RA!B26:D56,3,0)</f>
        <v>345602.80900000001</v>
      </c>
      <c r="F23" s="25">
        <f>VLOOKUP(C23,RA!B27:I60,8,0)</f>
        <v>87382.128299999997</v>
      </c>
      <c r="G23" s="16">
        <f t="shared" si="0"/>
        <v>258220.68070000003</v>
      </c>
      <c r="H23" s="27">
        <f>RA!J27</f>
        <v>25.2839751369035</v>
      </c>
      <c r="I23" s="20">
        <f>VLOOKUP(B23,RMS!B:D,3,FALSE)</f>
        <v>345602.81033431698</v>
      </c>
      <c r="J23" s="21">
        <f>VLOOKUP(B23,RMS!B:E,4,FALSE)</f>
        <v>258220.698610302</v>
      </c>
      <c r="K23" s="22">
        <f t="shared" si="1"/>
        <v>-1.3343169703148305E-3</v>
      </c>
      <c r="L23" s="22">
        <f t="shared" si="2"/>
        <v>-1.7910301976371557E-2</v>
      </c>
      <c r="M23" s="34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VLOOKUP(C24,RA!B28:D57,3,0)</f>
        <v>1068718.1569000001</v>
      </c>
      <c r="F24" s="25">
        <f>VLOOKUP(C24,RA!B28:I61,8,0)</f>
        <v>61477.1682</v>
      </c>
      <c r="G24" s="16">
        <f t="shared" si="0"/>
        <v>1007240.9887000001</v>
      </c>
      <c r="H24" s="27">
        <f>RA!J28</f>
        <v>5.7524210478771201</v>
      </c>
      <c r="I24" s="20">
        <f>VLOOKUP(B24,RMS!B:D,3,FALSE)</f>
        <v>1068718.1511796501</v>
      </c>
      <c r="J24" s="21">
        <f>VLOOKUP(B24,RMS!B:E,4,FALSE)</f>
        <v>1007240.98755133</v>
      </c>
      <c r="K24" s="22">
        <f t="shared" si="1"/>
        <v>5.7203499600291252E-3</v>
      </c>
      <c r="L24" s="22">
        <f t="shared" si="2"/>
        <v>1.1486700968816876E-3</v>
      </c>
      <c r="M24" s="34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VLOOKUP(C25,RA!B28:D58,3,0)</f>
        <v>723372.58010000002</v>
      </c>
      <c r="F25" s="25">
        <f>VLOOKUP(C25,RA!B29:I62,8,0)</f>
        <v>126027.18429999999</v>
      </c>
      <c r="G25" s="16">
        <f t="shared" si="0"/>
        <v>597345.39580000006</v>
      </c>
      <c r="H25" s="27">
        <f>RA!J29</f>
        <v>17.4221677413564</v>
      </c>
      <c r="I25" s="20">
        <f>VLOOKUP(B25,RMS!B:D,3,FALSE)</f>
        <v>723372.59236017696</v>
      </c>
      <c r="J25" s="21">
        <f>VLOOKUP(B25,RMS!B:E,4,FALSE)</f>
        <v>597345.38025756204</v>
      </c>
      <c r="K25" s="22">
        <f t="shared" si="1"/>
        <v>-1.2260176939889789E-2</v>
      </c>
      <c r="L25" s="22">
        <f t="shared" si="2"/>
        <v>1.5542438020929694E-2</v>
      </c>
      <c r="M25" s="34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VLOOKUP(C26,RA!B30:D59,3,0)</f>
        <v>1102001.9816000001</v>
      </c>
      <c r="F26" s="25">
        <f>VLOOKUP(C26,RA!B30:I63,8,0)</f>
        <v>167498.99340000001</v>
      </c>
      <c r="G26" s="16">
        <f t="shared" si="0"/>
        <v>934502.98820000002</v>
      </c>
      <c r="H26" s="27">
        <f>RA!J30</f>
        <v>15.199518349033101</v>
      </c>
      <c r="I26" s="20">
        <f>VLOOKUP(B26,RMS!B:D,3,FALSE)</f>
        <v>1102001.9831743101</v>
      </c>
      <c r="J26" s="21">
        <f>VLOOKUP(B26,RMS!B:E,4,FALSE)</f>
        <v>934502.97986865195</v>
      </c>
      <c r="K26" s="22">
        <f t="shared" si="1"/>
        <v>-1.5743100084364414E-3</v>
      </c>
      <c r="L26" s="22">
        <f t="shared" si="2"/>
        <v>8.3313480718061328E-3</v>
      </c>
      <c r="M26" s="34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VLOOKUP(C27,RA!B30:D60,3,0)</f>
        <v>1100297.6946</v>
      </c>
      <c r="F27" s="25">
        <f>VLOOKUP(C27,RA!B31:I64,8,0)</f>
        <v>16396.013200000001</v>
      </c>
      <c r="G27" s="16">
        <f t="shared" si="0"/>
        <v>1083901.6814000001</v>
      </c>
      <c r="H27" s="27">
        <f>RA!J31</f>
        <v>1.4901433748764299</v>
      </c>
      <c r="I27" s="20">
        <f>VLOOKUP(B27,RMS!B:D,3,FALSE)</f>
        <v>1100297.5727017701</v>
      </c>
      <c r="J27" s="21">
        <f>VLOOKUP(B27,RMS!B:E,4,FALSE)</f>
        <v>1083901.60758053</v>
      </c>
      <c r="K27" s="22">
        <f t="shared" si="1"/>
        <v>0.12189822993241251</v>
      </c>
      <c r="L27" s="22">
        <f t="shared" si="2"/>
        <v>7.3819470126181841E-2</v>
      </c>
      <c r="M27" s="34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VLOOKUP(C28,RA!B32:D61,3,0)</f>
        <v>141714.72500000001</v>
      </c>
      <c r="F28" s="25">
        <f>VLOOKUP(C28,RA!B32:I65,8,0)</f>
        <v>40427.547299999998</v>
      </c>
      <c r="G28" s="16">
        <f t="shared" si="0"/>
        <v>101287.1777</v>
      </c>
      <c r="H28" s="27">
        <f>RA!J32</f>
        <v>28.527414705846599</v>
      </c>
      <c r="I28" s="20">
        <f>VLOOKUP(B28,RMS!B:D,3,FALSE)</f>
        <v>141714.649125089</v>
      </c>
      <c r="J28" s="21">
        <f>VLOOKUP(B28,RMS!B:E,4,FALSE)</f>
        <v>101287.178126225</v>
      </c>
      <c r="K28" s="22">
        <f t="shared" si="1"/>
        <v>7.587491101003252E-2</v>
      </c>
      <c r="L28" s="22">
        <f t="shared" si="2"/>
        <v>-4.2622500041034073E-4</v>
      </c>
      <c r="M28" s="34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1"/>
      <c r="B30" s="12">
        <v>42</v>
      </c>
      <c r="C30" s="38" t="s">
        <v>32</v>
      </c>
      <c r="D30" s="38"/>
      <c r="E30" s="15">
        <f>VLOOKUP(C30,RA!B34:D64,3,0)</f>
        <v>337218.03610000003</v>
      </c>
      <c r="F30" s="25">
        <f>VLOOKUP(C30,RA!B34:I68,8,0)</f>
        <v>42804.284399999997</v>
      </c>
      <c r="G30" s="16">
        <f t="shared" si="0"/>
        <v>294413.75170000002</v>
      </c>
      <c r="H30" s="27">
        <f>RA!J34</f>
        <v>12.693355579387401</v>
      </c>
      <c r="I30" s="20">
        <f>VLOOKUP(B30,RMS!B:D,3,FALSE)</f>
        <v>337218.03570000001</v>
      </c>
      <c r="J30" s="21">
        <f>VLOOKUP(B30,RMS!B:E,4,FALSE)</f>
        <v>294413.75189999997</v>
      </c>
      <c r="K30" s="22">
        <f t="shared" si="1"/>
        <v>4.0000001899898052E-4</v>
      </c>
      <c r="L30" s="22">
        <f t="shared" si="2"/>
        <v>-1.9999995129182935E-4</v>
      </c>
      <c r="M30" s="34"/>
    </row>
    <row r="31" spans="1:13" x14ac:dyDescent="0.15">
      <c r="A31" s="41"/>
      <c r="B31" s="12">
        <v>71</v>
      </c>
      <c r="C31" s="38" t="s">
        <v>36</v>
      </c>
      <c r="D31" s="38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1"/>
      <c r="B32" s="12">
        <v>72</v>
      </c>
      <c r="C32" s="38" t="s">
        <v>37</v>
      </c>
      <c r="D32" s="38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1"/>
      <c r="B33" s="12">
        <v>73</v>
      </c>
      <c r="C33" s="38" t="s">
        <v>38</v>
      </c>
      <c r="D33" s="38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1"/>
      <c r="B34" s="12">
        <v>75</v>
      </c>
      <c r="C34" s="38" t="s">
        <v>33</v>
      </c>
      <c r="D34" s="38"/>
      <c r="E34" s="15">
        <f>VLOOKUP(C34,RA!B8:D68,3,0)</f>
        <v>331658.54719999997</v>
      </c>
      <c r="F34" s="25">
        <f>VLOOKUP(C34,RA!B8:I72,8,0)</f>
        <v>19649.019400000001</v>
      </c>
      <c r="G34" s="16">
        <f t="shared" si="0"/>
        <v>312009.52779999998</v>
      </c>
      <c r="H34" s="27">
        <f>RA!J38</f>
        <v>5.9244724931364603</v>
      </c>
      <c r="I34" s="20">
        <f>VLOOKUP(B34,RMS!B:D,3,FALSE)</f>
        <v>331658.54699059803</v>
      </c>
      <c r="J34" s="21">
        <f>VLOOKUP(B34,RMS!B:E,4,FALSE)</f>
        <v>312009.527350427</v>
      </c>
      <c r="K34" s="22">
        <f t="shared" si="1"/>
        <v>2.0940194372087717E-4</v>
      </c>
      <c r="L34" s="22">
        <f t="shared" si="2"/>
        <v>4.4957298086956143E-4</v>
      </c>
      <c r="M34" s="34"/>
    </row>
    <row r="35" spans="1:13" x14ac:dyDescent="0.15">
      <c r="A35" s="41"/>
      <c r="B35" s="12">
        <v>76</v>
      </c>
      <c r="C35" s="38" t="s">
        <v>34</v>
      </c>
      <c r="D35" s="38"/>
      <c r="E35" s="15">
        <f>VLOOKUP(C35,RA!B8:D69,3,0)</f>
        <v>769847.36880000005</v>
      </c>
      <c r="F35" s="25">
        <f>VLOOKUP(C35,RA!B8:I73,8,0)</f>
        <v>51747.621400000004</v>
      </c>
      <c r="G35" s="16">
        <f t="shared" si="0"/>
        <v>718099.74739999999</v>
      </c>
      <c r="H35" s="27">
        <f>RA!J39</f>
        <v>6.7218027231374</v>
      </c>
      <c r="I35" s="20">
        <f>VLOOKUP(B35,RMS!B:D,3,FALSE)</f>
        <v>769847.35576923098</v>
      </c>
      <c r="J35" s="21">
        <f>VLOOKUP(B35,RMS!B:E,4,FALSE)</f>
        <v>718099.75244615402</v>
      </c>
      <c r="K35" s="22">
        <f t="shared" si="1"/>
        <v>1.3030769070610404E-2</v>
      </c>
      <c r="L35" s="22">
        <f t="shared" si="2"/>
        <v>-5.0461540231481194E-3</v>
      </c>
      <c r="M35" s="34"/>
    </row>
    <row r="36" spans="1:13" x14ac:dyDescent="0.15">
      <c r="A36" s="41"/>
      <c r="B36" s="12">
        <v>77</v>
      </c>
      <c r="C36" s="38" t="s">
        <v>39</v>
      </c>
      <c r="D36" s="38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1"/>
      <c r="B37" s="12">
        <v>78</v>
      </c>
      <c r="C37" s="38" t="s">
        <v>40</v>
      </c>
      <c r="D37" s="38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1"/>
      <c r="B38" s="12">
        <v>99</v>
      </c>
      <c r="C38" s="38" t="s">
        <v>35</v>
      </c>
      <c r="D38" s="38"/>
      <c r="E38" s="15">
        <f>VLOOKUP(C38,RA!B8:D72,3,0)</f>
        <v>70642.935800000007</v>
      </c>
      <c r="F38" s="25">
        <f>VLOOKUP(C38,RA!B8:I76,8,0)</f>
        <v>12237.6001</v>
      </c>
      <c r="G38" s="16">
        <f t="shared" si="0"/>
        <v>58405.335700000011</v>
      </c>
      <c r="H38" s="27" t="e">
        <f>RA!#REF!</f>
        <v>#REF!</v>
      </c>
      <c r="I38" s="20">
        <f>VLOOKUP(B38,RMS!B:D,3,FALSE)</f>
        <v>70642.935481431094</v>
      </c>
      <c r="J38" s="21">
        <f>VLOOKUP(B38,RMS!B:E,4,FALSE)</f>
        <v>58405.335299901701</v>
      </c>
      <c r="K38" s="22">
        <f t="shared" si="1"/>
        <v>3.1856891291681677E-4</v>
      </c>
      <c r="L38" s="22">
        <f t="shared" si="2"/>
        <v>4.0009830991039053E-4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46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47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59</v>
      </c>
      <c r="F5" s="61" t="s">
        <v>60</v>
      </c>
      <c r="G5" s="61" t="s">
        <v>48</v>
      </c>
      <c r="H5" s="61" t="s">
        <v>49</v>
      </c>
      <c r="I5" s="61" t="s">
        <v>1</v>
      </c>
      <c r="J5" s="61" t="s">
        <v>2</v>
      </c>
      <c r="K5" s="61" t="s">
        <v>50</v>
      </c>
      <c r="L5" s="61" t="s">
        <v>51</v>
      </c>
      <c r="M5" s="61" t="s">
        <v>52</v>
      </c>
      <c r="N5" s="61" t="s">
        <v>53</v>
      </c>
      <c r="O5" s="61" t="s">
        <v>54</v>
      </c>
      <c r="P5" s="61" t="s">
        <v>61</v>
      </c>
      <c r="Q5" s="61" t="s">
        <v>62</v>
      </c>
      <c r="R5" s="61" t="s">
        <v>55</v>
      </c>
      <c r="S5" s="61" t="s">
        <v>56</v>
      </c>
      <c r="T5" s="61" t="s">
        <v>57</v>
      </c>
      <c r="U5" s="62" t="s">
        <v>58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24955545.693799999</v>
      </c>
      <c r="E7" s="65">
        <v>27911695</v>
      </c>
      <c r="F7" s="66">
        <v>89.408922295116795</v>
      </c>
      <c r="G7" s="65">
        <v>22049107.745200001</v>
      </c>
      <c r="H7" s="66">
        <v>13.1816578801595</v>
      </c>
      <c r="I7" s="65">
        <v>2842031.5260999999</v>
      </c>
      <c r="J7" s="66">
        <v>11.3883765996192</v>
      </c>
      <c r="K7" s="65">
        <v>2595059.8856000002</v>
      </c>
      <c r="L7" s="66">
        <v>11.769455324852901</v>
      </c>
      <c r="M7" s="66">
        <v>9.5169919534592001E-2</v>
      </c>
      <c r="N7" s="65">
        <v>122467566.0335</v>
      </c>
      <c r="O7" s="65">
        <v>788477009.04849994</v>
      </c>
      <c r="P7" s="65">
        <v>1050650</v>
      </c>
      <c r="Q7" s="65">
        <v>1063034</v>
      </c>
      <c r="R7" s="66">
        <v>-1.1649674422455001</v>
      </c>
      <c r="S7" s="65">
        <v>23.752482457335901</v>
      </c>
      <c r="T7" s="65">
        <v>22.872207972369701</v>
      </c>
      <c r="U7" s="67">
        <v>3.7060315129057302</v>
      </c>
      <c r="V7" s="55"/>
      <c r="W7" s="55"/>
    </row>
    <row r="8" spans="1:23" ht="14.25" thickBot="1" x14ac:dyDescent="0.2">
      <c r="A8" s="52">
        <v>42040</v>
      </c>
      <c r="B8" s="42" t="s">
        <v>6</v>
      </c>
      <c r="C8" s="43"/>
      <c r="D8" s="68">
        <v>1133647.0064000001</v>
      </c>
      <c r="E8" s="68">
        <v>1446351</v>
      </c>
      <c r="F8" s="69">
        <v>78.379798983787495</v>
      </c>
      <c r="G8" s="68">
        <v>798708.24100000004</v>
      </c>
      <c r="H8" s="69">
        <v>41.935058160993698</v>
      </c>
      <c r="I8" s="68">
        <v>249057.26860000001</v>
      </c>
      <c r="J8" s="69">
        <v>21.9695608239556</v>
      </c>
      <c r="K8" s="68">
        <v>101397.2101</v>
      </c>
      <c r="L8" s="69">
        <v>12.6951501055064</v>
      </c>
      <c r="M8" s="69">
        <v>1.45625366175632</v>
      </c>
      <c r="N8" s="68">
        <v>5657459.8476999998</v>
      </c>
      <c r="O8" s="68">
        <v>32670715.497000001</v>
      </c>
      <c r="P8" s="68">
        <v>36909</v>
      </c>
      <c r="Q8" s="68">
        <v>35816</v>
      </c>
      <c r="R8" s="69">
        <v>3.05170873352691</v>
      </c>
      <c r="S8" s="68">
        <v>30.7146497168712</v>
      </c>
      <c r="T8" s="68">
        <v>30.242967919365601</v>
      </c>
      <c r="U8" s="70">
        <v>1.5356899780839399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140144.99619999999</v>
      </c>
      <c r="E9" s="68">
        <v>198136</v>
      </c>
      <c r="F9" s="69">
        <v>70.731717709048297</v>
      </c>
      <c r="G9" s="68">
        <v>202727.55650000001</v>
      </c>
      <c r="H9" s="69">
        <v>-30.870278012747601</v>
      </c>
      <c r="I9" s="68">
        <v>29830.911599999999</v>
      </c>
      <c r="J9" s="69">
        <v>21.285748623824201</v>
      </c>
      <c r="K9" s="68">
        <v>39588.613700000002</v>
      </c>
      <c r="L9" s="69">
        <v>19.527988391652102</v>
      </c>
      <c r="M9" s="69">
        <v>-0.24647748905640501</v>
      </c>
      <c r="N9" s="68">
        <v>718305.65240000002</v>
      </c>
      <c r="O9" s="68">
        <v>4329318.0937999999</v>
      </c>
      <c r="P9" s="68">
        <v>7515</v>
      </c>
      <c r="Q9" s="68">
        <v>7599</v>
      </c>
      <c r="R9" s="69">
        <v>-1.1054086063955699</v>
      </c>
      <c r="S9" s="68">
        <v>18.648702089155002</v>
      </c>
      <c r="T9" s="68">
        <v>18.737706263982101</v>
      </c>
      <c r="U9" s="70">
        <v>-0.477267395884035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251507.8083</v>
      </c>
      <c r="E10" s="68">
        <v>260864</v>
      </c>
      <c r="F10" s="69">
        <v>96.413383333844493</v>
      </c>
      <c r="G10" s="68">
        <v>370889.34039999999</v>
      </c>
      <c r="H10" s="69">
        <v>-32.187911351468998</v>
      </c>
      <c r="I10" s="68">
        <v>53936.726699999999</v>
      </c>
      <c r="J10" s="69">
        <v>21.445348780449802</v>
      </c>
      <c r="K10" s="68">
        <v>86188.596000000005</v>
      </c>
      <c r="L10" s="69">
        <v>23.238358888138102</v>
      </c>
      <c r="M10" s="69">
        <v>-0.37420112168899899</v>
      </c>
      <c r="N10" s="68">
        <v>1188864.3784</v>
      </c>
      <c r="O10" s="68">
        <v>6567438.6864999998</v>
      </c>
      <c r="P10" s="68">
        <v>100981</v>
      </c>
      <c r="Q10" s="68">
        <v>100716</v>
      </c>
      <c r="R10" s="69">
        <v>0.26311608880416099</v>
      </c>
      <c r="S10" s="68">
        <v>2.4906448569532902</v>
      </c>
      <c r="T10" s="68">
        <v>2.46691665872354</v>
      </c>
      <c r="U10" s="70">
        <v>0.95269296076094001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102149.0046</v>
      </c>
      <c r="E11" s="68">
        <v>6588</v>
      </c>
      <c r="F11" s="69">
        <v>1550.5313387978099</v>
      </c>
      <c r="G11" s="68">
        <v>83961.023499999996</v>
      </c>
      <c r="H11" s="69">
        <v>21.662409939535799</v>
      </c>
      <c r="I11" s="68">
        <v>21339.003499999999</v>
      </c>
      <c r="J11" s="69">
        <v>20.8900748309397</v>
      </c>
      <c r="K11" s="68">
        <v>18222.948499999999</v>
      </c>
      <c r="L11" s="69">
        <v>21.704057121218899</v>
      </c>
      <c r="M11" s="69">
        <v>0.17099620294706999</v>
      </c>
      <c r="N11" s="68">
        <v>618440.48320000002</v>
      </c>
      <c r="O11" s="68">
        <v>3004327.6524999999</v>
      </c>
      <c r="P11" s="68">
        <v>4546</v>
      </c>
      <c r="Q11" s="68">
        <v>4792</v>
      </c>
      <c r="R11" s="69">
        <v>-5.1335559265442399</v>
      </c>
      <c r="S11" s="68">
        <v>22.470084601847802</v>
      </c>
      <c r="T11" s="68">
        <v>21.464055091819699</v>
      </c>
      <c r="U11" s="70">
        <v>4.4771950255378803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322193.24310000002</v>
      </c>
      <c r="E12" s="68">
        <v>361868</v>
      </c>
      <c r="F12" s="69">
        <v>89.036124526070296</v>
      </c>
      <c r="G12" s="68">
        <v>161203.52919999999</v>
      </c>
      <c r="H12" s="69">
        <v>99.867363139590594</v>
      </c>
      <c r="I12" s="68">
        <v>35902.211199999998</v>
      </c>
      <c r="J12" s="69">
        <v>11.143067698926499</v>
      </c>
      <c r="K12" s="68">
        <v>2495.0038</v>
      </c>
      <c r="L12" s="69">
        <v>1.5477352216678399</v>
      </c>
      <c r="M12" s="69">
        <v>13.3896418915274</v>
      </c>
      <c r="N12" s="68">
        <v>1940746.5421</v>
      </c>
      <c r="O12" s="68">
        <v>13384516.981799999</v>
      </c>
      <c r="P12" s="68">
        <v>2601</v>
      </c>
      <c r="Q12" s="68">
        <v>2668</v>
      </c>
      <c r="R12" s="69">
        <v>-2.5112443778111002</v>
      </c>
      <c r="S12" s="68">
        <v>123.872834717416</v>
      </c>
      <c r="T12" s="68">
        <v>129.45728264617699</v>
      </c>
      <c r="U12" s="70">
        <v>-4.5082103283581301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415553.49119999999</v>
      </c>
      <c r="E13" s="68">
        <v>440588</v>
      </c>
      <c r="F13" s="69">
        <v>94.317932217854306</v>
      </c>
      <c r="G13" s="68">
        <v>390815.44449999998</v>
      </c>
      <c r="H13" s="69">
        <v>6.3298539113901597</v>
      </c>
      <c r="I13" s="68">
        <v>70723.683399999994</v>
      </c>
      <c r="J13" s="69">
        <v>17.0191527439151</v>
      </c>
      <c r="K13" s="68">
        <v>69391.310599999997</v>
      </c>
      <c r="L13" s="69">
        <v>17.7555190247861</v>
      </c>
      <c r="M13" s="69">
        <v>1.9200859422879999E-2</v>
      </c>
      <c r="N13" s="68">
        <v>2294785.1527999998</v>
      </c>
      <c r="O13" s="68">
        <v>14089775.5447</v>
      </c>
      <c r="P13" s="68">
        <v>12876</v>
      </c>
      <c r="Q13" s="68">
        <v>13543</v>
      </c>
      <c r="R13" s="69">
        <v>-4.9250535331905798</v>
      </c>
      <c r="S13" s="68">
        <v>32.273492637465097</v>
      </c>
      <c r="T13" s="68">
        <v>32.0318659750425</v>
      </c>
      <c r="U13" s="70">
        <v>0.74868457881779404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240379.68239999999</v>
      </c>
      <c r="E14" s="68">
        <v>200067</v>
      </c>
      <c r="F14" s="69">
        <v>120.14959108698601</v>
      </c>
      <c r="G14" s="68">
        <v>153783.9774</v>
      </c>
      <c r="H14" s="69">
        <v>56.309965748096197</v>
      </c>
      <c r="I14" s="68">
        <v>37714.268700000001</v>
      </c>
      <c r="J14" s="69">
        <v>15.6894577459513</v>
      </c>
      <c r="K14" s="68">
        <v>22191.525300000001</v>
      </c>
      <c r="L14" s="69">
        <v>14.430323415474399</v>
      </c>
      <c r="M14" s="69">
        <v>0.69948970114280495</v>
      </c>
      <c r="N14" s="68">
        <v>1301184.6854000001</v>
      </c>
      <c r="O14" s="68">
        <v>7860353.7061999999</v>
      </c>
      <c r="P14" s="68">
        <v>3064</v>
      </c>
      <c r="Q14" s="68">
        <v>3071</v>
      </c>
      <c r="R14" s="69">
        <v>-0.227938782155646</v>
      </c>
      <c r="S14" s="68">
        <v>78.452898955613605</v>
      </c>
      <c r="T14" s="68">
        <v>79.352884662976194</v>
      </c>
      <c r="U14" s="70">
        <v>-1.14716692352165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208940.93489999999</v>
      </c>
      <c r="E15" s="68">
        <v>148380</v>
      </c>
      <c r="F15" s="69">
        <v>140.81475596441601</v>
      </c>
      <c r="G15" s="68">
        <v>80948.607199999999</v>
      </c>
      <c r="H15" s="69">
        <v>158.115540374609</v>
      </c>
      <c r="I15" s="68">
        <v>7795.0748999999996</v>
      </c>
      <c r="J15" s="69">
        <v>3.7307552508706601</v>
      </c>
      <c r="K15" s="68">
        <v>16771.018899999999</v>
      </c>
      <c r="L15" s="69">
        <v>20.718106808883999</v>
      </c>
      <c r="M15" s="69">
        <v>-0.53520564573450002</v>
      </c>
      <c r="N15" s="68">
        <v>1210137.0149000001</v>
      </c>
      <c r="O15" s="68">
        <v>6469662.5455</v>
      </c>
      <c r="P15" s="68">
        <v>7663</v>
      </c>
      <c r="Q15" s="68">
        <v>8362</v>
      </c>
      <c r="R15" s="69">
        <v>-8.3592441999521707</v>
      </c>
      <c r="S15" s="68">
        <v>27.2662057810257</v>
      </c>
      <c r="T15" s="68">
        <v>26.750270437694301</v>
      </c>
      <c r="U15" s="70">
        <v>1.8922153946714799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884747.36250000005</v>
      </c>
      <c r="E16" s="68">
        <v>776490</v>
      </c>
      <c r="F16" s="69">
        <v>113.941887532357</v>
      </c>
      <c r="G16" s="68">
        <v>1604585.7231000001</v>
      </c>
      <c r="H16" s="69">
        <v>-44.861321538452898</v>
      </c>
      <c r="I16" s="68">
        <v>49832.277800000003</v>
      </c>
      <c r="J16" s="69">
        <v>5.63237370487216</v>
      </c>
      <c r="K16" s="68">
        <v>132160.88920000001</v>
      </c>
      <c r="L16" s="69">
        <v>8.2364492776783607</v>
      </c>
      <c r="M16" s="69">
        <v>-0.62294232354483903</v>
      </c>
      <c r="N16" s="68">
        <v>4134065.3832</v>
      </c>
      <c r="O16" s="68">
        <v>30314700.120299999</v>
      </c>
      <c r="P16" s="68">
        <v>43473</v>
      </c>
      <c r="Q16" s="68">
        <v>42346</v>
      </c>
      <c r="R16" s="69">
        <v>2.6614083974873601</v>
      </c>
      <c r="S16" s="68">
        <v>20.351651887378399</v>
      </c>
      <c r="T16" s="68">
        <v>19.3048391253011</v>
      </c>
      <c r="U16" s="70">
        <v>5.1436255291222501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1257310.5216999999</v>
      </c>
      <c r="E17" s="68">
        <v>1240322</v>
      </c>
      <c r="F17" s="69">
        <v>101.369686395952</v>
      </c>
      <c r="G17" s="68">
        <v>2521627.4493</v>
      </c>
      <c r="H17" s="69">
        <v>-50.138926269658597</v>
      </c>
      <c r="I17" s="68">
        <v>94893.978400000007</v>
      </c>
      <c r="J17" s="69">
        <v>7.5473780551597196</v>
      </c>
      <c r="K17" s="68">
        <v>-23782.887299999999</v>
      </c>
      <c r="L17" s="69">
        <v>-0.94315626626772697</v>
      </c>
      <c r="M17" s="69">
        <v>-4.9900108512056098</v>
      </c>
      <c r="N17" s="68">
        <v>5117720.7350000003</v>
      </c>
      <c r="O17" s="68">
        <v>32922443.307700001</v>
      </c>
      <c r="P17" s="68">
        <v>14536</v>
      </c>
      <c r="Q17" s="68">
        <v>14142</v>
      </c>
      <c r="R17" s="69">
        <v>2.7860274360062198</v>
      </c>
      <c r="S17" s="68">
        <v>86.496320975509093</v>
      </c>
      <c r="T17" s="68">
        <v>78.763313003818396</v>
      </c>
      <c r="U17" s="70">
        <v>8.9402738572895206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3876798.2746000001</v>
      </c>
      <c r="E18" s="68">
        <v>4310224</v>
      </c>
      <c r="F18" s="69">
        <v>89.944241287691796</v>
      </c>
      <c r="G18" s="68">
        <v>3178391.3021</v>
      </c>
      <c r="H18" s="69">
        <v>21.973599412965701</v>
      </c>
      <c r="I18" s="68">
        <v>530511.88300000003</v>
      </c>
      <c r="J18" s="69">
        <v>13.6842787636336</v>
      </c>
      <c r="K18" s="68">
        <v>390081.28960000002</v>
      </c>
      <c r="L18" s="69">
        <v>12.2729158408617</v>
      </c>
      <c r="M18" s="69">
        <v>0.36000340735132802</v>
      </c>
      <c r="N18" s="68">
        <v>17878317.4256</v>
      </c>
      <c r="O18" s="68">
        <v>91759699.144600004</v>
      </c>
      <c r="P18" s="68">
        <v>110120</v>
      </c>
      <c r="Q18" s="68">
        <v>109672</v>
      </c>
      <c r="R18" s="69">
        <v>0.40849077248523702</v>
      </c>
      <c r="S18" s="68">
        <v>35.205214989102799</v>
      </c>
      <c r="T18" s="68">
        <v>33.726375547085901</v>
      </c>
      <c r="U18" s="70">
        <v>4.20062607904734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710245.22790000006</v>
      </c>
      <c r="E19" s="68">
        <v>793528</v>
      </c>
      <c r="F19" s="69">
        <v>89.504746889838799</v>
      </c>
      <c r="G19" s="68">
        <v>1403661.8228</v>
      </c>
      <c r="H19" s="69">
        <v>-49.400545319155597</v>
      </c>
      <c r="I19" s="68">
        <v>77120.7592</v>
      </c>
      <c r="J19" s="69">
        <v>10.858328387228299</v>
      </c>
      <c r="K19" s="68">
        <v>187923.33240000001</v>
      </c>
      <c r="L19" s="69">
        <v>13.3880774804528</v>
      </c>
      <c r="M19" s="69">
        <v>-0.58961583846413301</v>
      </c>
      <c r="N19" s="68">
        <v>3618821.9852999998</v>
      </c>
      <c r="O19" s="68">
        <v>28355611.3343</v>
      </c>
      <c r="P19" s="68">
        <v>16103</v>
      </c>
      <c r="Q19" s="68">
        <v>16356</v>
      </c>
      <c r="R19" s="69">
        <v>-1.5468329664954701</v>
      </c>
      <c r="S19" s="68">
        <v>44.106391846239802</v>
      </c>
      <c r="T19" s="68">
        <v>52.354194760332597</v>
      </c>
      <c r="U19" s="70">
        <v>-18.699790594627601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1982307.9586</v>
      </c>
      <c r="E20" s="68">
        <v>2025295</v>
      </c>
      <c r="F20" s="69">
        <v>97.877492345559602</v>
      </c>
      <c r="G20" s="68">
        <v>886982.72169999999</v>
      </c>
      <c r="H20" s="69">
        <v>123.488903459212</v>
      </c>
      <c r="I20" s="68">
        <v>124207.4813</v>
      </c>
      <c r="J20" s="69">
        <v>6.2658014745459196</v>
      </c>
      <c r="K20" s="68">
        <v>94931.470100000006</v>
      </c>
      <c r="L20" s="69">
        <v>10.702741753306499</v>
      </c>
      <c r="M20" s="69">
        <v>0.308391002153036</v>
      </c>
      <c r="N20" s="68">
        <v>9365250.6793000009</v>
      </c>
      <c r="O20" s="68">
        <v>52598202.636</v>
      </c>
      <c r="P20" s="68">
        <v>52320</v>
      </c>
      <c r="Q20" s="68">
        <v>52436</v>
      </c>
      <c r="R20" s="69">
        <v>-0.22122206117933799</v>
      </c>
      <c r="S20" s="68">
        <v>37.888149055810402</v>
      </c>
      <c r="T20" s="68">
        <v>33.953872635212498</v>
      </c>
      <c r="U20" s="70">
        <v>10.383923518677699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573660.06790000002</v>
      </c>
      <c r="E21" s="68">
        <v>572720</v>
      </c>
      <c r="F21" s="69">
        <v>100.164140924012</v>
      </c>
      <c r="G21" s="68">
        <v>776677.28350000002</v>
      </c>
      <c r="H21" s="69">
        <v>-26.139198340542201</v>
      </c>
      <c r="I21" s="68">
        <v>68695.1106</v>
      </c>
      <c r="J21" s="69">
        <v>11.974881021694999</v>
      </c>
      <c r="K21" s="68">
        <v>81675.647800000006</v>
      </c>
      <c r="L21" s="69">
        <v>10.5160340768483</v>
      </c>
      <c r="M21" s="69">
        <v>-0.15892787568438499</v>
      </c>
      <c r="N21" s="68">
        <v>2775203.3256000001</v>
      </c>
      <c r="O21" s="68">
        <v>16312598.8159</v>
      </c>
      <c r="P21" s="68">
        <v>36455</v>
      </c>
      <c r="Q21" s="68">
        <v>36430</v>
      </c>
      <c r="R21" s="69">
        <v>6.8624759813352004E-2</v>
      </c>
      <c r="S21" s="68">
        <v>15.736114878617499</v>
      </c>
      <c r="T21" s="68">
        <v>15.207956598956899</v>
      </c>
      <c r="U21" s="70">
        <v>3.35634483946379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1598419.9712</v>
      </c>
      <c r="E22" s="68">
        <v>1695847</v>
      </c>
      <c r="F22" s="69">
        <v>94.254963519704305</v>
      </c>
      <c r="G22" s="68">
        <v>1909653.581</v>
      </c>
      <c r="H22" s="69">
        <v>-16.297909364117299</v>
      </c>
      <c r="I22" s="68">
        <v>211491.0189</v>
      </c>
      <c r="J22" s="69">
        <v>13.2312547835113</v>
      </c>
      <c r="K22" s="68">
        <v>285942.81900000002</v>
      </c>
      <c r="L22" s="69">
        <v>14.973543989599699</v>
      </c>
      <c r="M22" s="69">
        <v>-0.26037303668045603</v>
      </c>
      <c r="N22" s="68">
        <v>7662186.6727999998</v>
      </c>
      <c r="O22" s="68">
        <v>45367756.374600001</v>
      </c>
      <c r="P22" s="68">
        <v>80800</v>
      </c>
      <c r="Q22" s="68">
        <v>80724</v>
      </c>
      <c r="R22" s="69">
        <v>9.4147960953371995E-2</v>
      </c>
      <c r="S22" s="68">
        <v>19.782425386138598</v>
      </c>
      <c r="T22" s="68">
        <v>19.428336167682499</v>
      </c>
      <c r="U22" s="70">
        <v>1.78991812957498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3245530.4186</v>
      </c>
      <c r="E23" s="68">
        <v>3536204</v>
      </c>
      <c r="F23" s="69">
        <v>91.780067513073405</v>
      </c>
      <c r="G23" s="68">
        <v>1976364.953</v>
      </c>
      <c r="H23" s="69">
        <v>64.217161090287803</v>
      </c>
      <c r="I23" s="68">
        <v>211808.5545</v>
      </c>
      <c r="J23" s="69">
        <v>6.5261614337716303</v>
      </c>
      <c r="K23" s="68">
        <v>236963.57180000001</v>
      </c>
      <c r="L23" s="69">
        <v>11.9898691504473</v>
      </c>
      <c r="M23" s="69">
        <v>-0.10615563020476</v>
      </c>
      <c r="N23" s="68">
        <v>15470857.681399999</v>
      </c>
      <c r="O23" s="68">
        <v>109084616.15800001</v>
      </c>
      <c r="P23" s="68">
        <v>91730</v>
      </c>
      <c r="Q23" s="68">
        <v>91250</v>
      </c>
      <c r="R23" s="69">
        <v>0.52602739726026504</v>
      </c>
      <c r="S23" s="68">
        <v>35.3813410945165</v>
      </c>
      <c r="T23" s="68">
        <v>32.157276302465803</v>
      </c>
      <c r="U23" s="70">
        <v>9.1123306588015005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349763.67979999998</v>
      </c>
      <c r="E24" s="68">
        <v>826015</v>
      </c>
      <c r="F24" s="69">
        <v>42.343502212429598</v>
      </c>
      <c r="G24" s="68">
        <v>423786.41810000001</v>
      </c>
      <c r="H24" s="69">
        <v>-17.4669916586456</v>
      </c>
      <c r="I24" s="68">
        <v>65192.305999999997</v>
      </c>
      <c r="J24" s="69">
        <v>18.638958178069799</v>
      </c>
      <c r="K24" s="68">
        <v>81983.6826</v>
      </c>
      <c r="L24" s="69">
        <v>19.345519133804402</v>
      </c>
      <c r="M24" s="69">
        <v>-0.20481364178193201</v>
      </c>
      <c r="N24" s="68">
        <v>1788877.8447</v>
      </c>
      <c r="O24" s="68">
        <v>11362975.0964</v>
      </c>
      <c r="P24" s="68">
        <v>28509</v>
      </c>
      <c r="Q24" s="68">
        <v>29391</v>
      </c>
      <c r="R24" s="69">
        <v>-3.0009186485658899</v>
      </c>
      <c r="S24" s="68">
        <v>12.2685355431618</v>
      </c>
      <c r="T24" s="68">
        <v>12.087818526079401</v>
      </c>
      <c r="U24" s="70">
        <v>1.47301213292017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523517.0822</v>
      </c>
      <c r="E25" s="68">
        <v>540858</v>
      </c>
      <c r="F25" s="69">
        <v>96.793813200507401</v>
      </c>
      <c r="G25" s="68">
        <v>379305.57429999998</v>
      </c>
      <c r="H25" s="69">
        <v>38.0198757073737</v>
      </c>
      <c r="I25" s="68">
        <v>50415.241399999999</v>
      </c>
      <c r="J25" s="69">
        <v>9.6301043679678404</v>
      </c>
      <c r="K25" s="68">
        <v>39499.579100000003</v>
      </c>
      <c r="L25" s="69">
        <v>10.4136563700377</v>
      </c>
      <c r="M25" s="69">
        <v>0.27634882570179098</v>
      </c>
      <c r="N25" s="68">
        <v>2151469.9501</v>
      </c>
      <c r="O25" s="68">
        <v>17865280.401799999</v>
      </c>
      <c r="P25" s="68">
        <v>21822</v>
      </c>
      <c r="Q25" s="68">
        <v>20748</v>
      </c>
      <c r="R25" s="69">
        <v>5.1764025448235902</v>
      </c>
      <c r="S25" s="68">
        <v>23.990334625607201</v>
      </c>
      <c r="T25" s="68">
        <v>19.305143208983999</v>
      </c>
      <c r="U25" s="70">
        <v>19.529495897994799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1147654.1266000001</v>
      </c>
      <c r="E26" s="68">
        <v>1260946</v>
      </c>
      <c r="F26" s="69">
        <v>91.015327111549595</v>
      </c>
      <c r="G26" s="68">
        <v>439420.9327</v>
      </c>
      <c r="H26" s="69">
        <v>161.17420477633999</v>
      </c>
      <c r="I26" s="68">
        <v>225916.2064</v>
      </c>
      <c r="J26" s="69">
        <v>19.685042833357102</v>
      </c>
      <c r="K26" s="68">
        <v>106886.6599</v>
      </c>
      <c r="L26" s="69">
        <v>24.3244351704504</v>
      </c>
      <c r="M26" s="69">
        <v>1.11360525823672</v>
      </c>
      <c r="N26" s="68">
        <v>5442137.0515999999</v>
      </c>
      <c r="O26" s="68">
        <v>28112083.491300002</v>
      </c>
      <c r="P26" s="68">
        <v>62295</v>
      </c>
      <c r="Q26" s="68">
        <v>64219</v>
      </c>
      <c r="R26" s="69">
        <v>-2.9959980691072801</v>
      </c>
      <c r="S26" s="68">
        <v>18.422893115017299</v>
      </c>
      <c r="T26" s="68">
        <v>16.9691474703748</v>
      </c>
      <c r="U26" s="70">
        <v>7.8909736682857599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345602.80900000001</v>
      </c>
      <c r="E27" s="68">
        <v>491317</v>
      </c>
      <c r="F27" s="69">
        <v>70.342123109927002</v>
      </c>
      <c r="G27" s="68">
        <v>256431.62650000001</v>
      </c>
      <c r="H27" s="69">
        <v>34.773863004764799</v>
      </c>
      <c r="I27" s="68">
        <v>87382.128299999997</v>
      </c>
      <c r="J27" s="69">
        <v>25.2839751369035</v>
      </c>
      <c r="K27" s="68">
        <v>74807.925799999997</v>
      </c>
      <c r="L27" s="69">
        <v>29.172659714811001</v>
      </c>
      <c r="M27" s="69">
        <v>0.16808650106965001</v>
      </c>
      <c r="N27" s="68">
        <v>1803103.1261</v>
      </c>
      <c r="O27" s="68">
        <v>10853431.5868</v>
      </c>
      <c r="P27" s="68">
        <v>39756</v>
      </c>
      <c r="Q27" s="68">
        <v>40772</v>
      </c>
      <c r="R27" s="69">
        <v>-2.4919062101442102</v>
      </c>
      <c r="S27" s="68">
        <v>8.6930981235536802</v>
      </c>
      <c r="T27" s="68">
        <v>8.9903910919258294</v>
      </c>
      <c r="U27" s="70">
        <v>-3.4198736071625202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1068718.1569000001</v>
      </c>
      <c r="E28" s="68">
        <v>1374228</v>
      </c>
      <c r="F28" s="69">
        <v>77.768620410878</v>
      </c>
      <c r="G28" s="68">
        <v>653252.57620000001</v>
      </c>
      <c r="H28" s="69">
        <v>63.599531917161698</v>
      </c>
      <c r="I28" s="68">
        <v>61477.1682</v>
      </c>
      <c r="J28" s="69">
        <v>5.7524210478771201</v>
      </c>
      <c r="K28" s="68">
        <v>76893.626499999998</v>
      </c>
      <c r="L28" s="69">
        <v>11.7708876017441</v>
      </c>
      <c r="M28" s="69">
        <v>-0.200490716873654</v>
      </c>
      <c r="N28" s="68">
        <v>5603605.7315999996</v>
      </c>
      <c r="O28" s="68">
        <v>48479965.327200003</v>
      </c>
      <c r="P28" s="68">
        <v>41812</v>
      </c>
      <c r="Q28" s="68">
        <v>44000</v>
      </c>
      <c r="R28" s="69">
        <v>-4.97272727272727</v>
      </c>
      <c r="S28" s="68">
        <v>25.560082198890299</v>
      </c>
      <c r="T28" s="68">
        <v>24.645096934090901</v>
      </c>
      <c r="U28" s="70">
        <v>3.5797430449542298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723372.58010000002</v>
      </c>
      <c r="E29" s="68">
        <v>968878</v>
      </c>
      <c r="F29" s="69">
        <v>74.660853079541496</v>
      </c>
      <c r="G29" s="68">
        <v>706509.8835</v>
      </c>
      <c r="H29" s="69">
        <v>2.3867601846506901</v>
      </c>
      <c r="I29" s="68">
        <v>126027.18429999999</v>
      </c>
      <c r="J29" s="69">
        <v>17.4221677413564</v>
      </c>
      <c r="K29" s="68">
        <v>136125.45929999999</v>
      </c>
      <c r="L29" s="69">
        <v>19.2673113963593</v>
      </c>
      <c r="M29" s="69">
        <v>-7.4183588080645999E-2</v>
      </c>
      <c r="N29" s="68">
        <v>3831658.7294000001</v>
      </c>
      <c r="O29" s="68">
        <v>25679740.550099999</v>
      </c>
      <c r="P29" s="68">
        <v>99652</v>
      </c>
      <c r="Q29" s="68">
        <v>102210</v>
      </c>
      <c r="R29" s="69">
        <v>-2.5026905390861902</v>
      </c>
      <c r="S29" s="68">
        <v>7.2589870760245701</v>
      </c>
      <c r="T29" s="68">
        <v>7.1851442706193103</v>
      </c>
      <c r="U29" s="70">
        <v>1.01726046116192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1102001.9816000001</v>
      </c>
      <c r="E30" s="68">
        <v>1624184</v>
      </c>
      <c r="F30" s="69">
        <v>67.849577486294706</v>
      </c>
      <c r="G30" s="68">
        <v>992106.4105</v>
      </c>
      <c r="H30" s="69">
        <v>11.0769943563428</v>
      </c>
      <c r="I30" s="68">
        <v>167498.99340000001</v>
      </c>
      <c r="J30" s="69">
        <v>15.199518349033101</v>
      </c>
      <c r="K30" s="68">
        <v>167258.43549999999</v>
      </c>
      <c r="L30" s="69">
        <v>16.858920951403299</v>
      </c>
      <c r="M30" s="69">
        <v>1.438240763648E-3</v>
      </c>
      <c r="N30" s="68">
        <v>5372362.7909000004</v>
      </c>
      <c r="O30" s="68">
        <v>36837552.445</v>
      </c>
      <c r="P30" s="68">
        <v>61208</v>
      </c>
      <c r="Q30" s="68">
        <v>61960</v>
      </c>
      <c r="R30" s="69">
        <v>-1.21368624919302</v>
      </c>
      <c r="S30" s="68">
        <v>18.0042148346621</v>
      </c>
      <c r="T30" s="68">
        <v>16.810625611685001</v>
      </c>
      <c r="U30" s="70">
        <v>6.62949889199973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1100297.6946</v>
      </c>
      <c r="E31" s="68">
        <v>1179483</v>
      </c>
      <c r="F31" s="69">
        <v>93.286439448470205</v>
      </c>
      <c r="G31" s="68">
        <v>309826.9007</v>
      </c>
      <c r="H31" s="69">
        <v>255.133041099423</v>
      </c>
      <c r="I31" s="68">
        <v>16396.013200000001</v>
      </c>
      <c r="J31" s="69">
        <v>1.4901433748764299</v>
      </c>
      <c r="K31" s="68">
        <v>26394.002199999999</v>
      </c>
      <c r="L31" s="69">
        <v>8.5189511112067198</v>
      </c>
      <c r="M31" s="69">
        <v>-0.37879776337974203</v>
      </c>
      <c r="N31" s="68">
        <v>7580407.1091</v>
      </c>
      <c r="O31" s="68">
        <v>67097736.600400001</v>
      </c>
      <c r="P31" s="68">
        <v>29231</v>
      </c>
      <c r="Q31" s="68">
        <v>33961</v>
      </c>
      <c r="R31" s="69">
        <v>-13.927740643679501</v>
      </c>
      <c r="S31" s="68">
        <v>37.641466066846803</v>
      </c>
      <c r="T31" s="68">
        <v>47.456985200671397</v>
      </c>
      <c r="U31" s="70">
        <v>-26.076346538663799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141714.72500000001</v>
      </c>
      <c r="E32" s="68">
        <v>226117</v>
      </c>
      <c r="F32" s="69">
        <v>62.673184678728298</v>
      </c>
      <c r="G32" s="68">
        <v>159962.18049999999</v>
      </c>
      <c r="H32" s="69">
        <v>-11.407356065642</v>
      </c>
      <c r="I32" s="68">
        <v>40427.547299999998</v>
      </c>
      <c r="J32" s="69">
        <v>28.527414705846599</v>
      </c>
      <c r="K32" s="68">
        <v>42148.27</v>
      </c>
      <c r="L32" s="69">
        <v>26.348896888161601</v>
      </c>
      <c r="M32" s="69">
        <v>-4.0825464485257E-2</v>
      </c>
      <c r="N32" s="68">
        <v>725913.31180000002</v>
      </c>
      <c r="O32" s="68">
        <v>4675420.8311999999</v>
      </c>
      <c r="P32" s="68">
        <v>26854</v>
      </c>
      <c r="Q32" s="68">
        <v>26180</v>
      </c>
      <c r="R32" s="69">
        <v>2.5744843391902301</v>
      </c>
      <c r="S32" s="68">
        <v>5.2772296492142701</v>
      </c>
      <c r="T32" s="68">
        <v>5.3903552559205501</v>
      </c>
      <c r="U32" s="70">
        <v>-2.1436551794391501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77.000900000000001</v>
      </c>
      <c r="H33" s="71"/>
      <c r="I33" s="71"/>
      <c r="J33" s="71"/>
      <c r="K33" s="68">
        <v>34.976900000000001</v>
      </c>
      <c r="L33" s="69">
        <v>45.424014524505601</v>
      </c>
      <c r="M33" s="71"/>
      <c r="N33" s="68">
        <v>10.442500000000001</v>
      </c>
      <c r="O33" s="68">
        <v>34.889099999999999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32</v>
      </c>
      <c r="C34" s="43"/>
      <c r="D34" s="68">
        <v>337218.03610000003</v>
      </c>
      <c r="E34" s="68">
        <v>428083</v>
      </c>
      <c r="F34" s="69">
        <v>78.773984507677199</v>
      </c>
      <c r="G34" s="68">
        <v>139053.99460000001</v>
      </c>
      <c r="H34" s="69">
        <v>142.50870107689801</v>
      </c>
      <c r="I34" s="68">
        <v>42804.284399999997</v>
      </c>
      <c r="J34" s="69">
        <v>12.693355579387401</v>
      </c>
      <c r="K34" s="68">
        <v>24758.7012</v>
      </c>
      <c r="L34" s="69">
        <v>17.805098854743701</v>
      </c>
      <c r="M34" s="69">
        <v>0.72885823267659899</v>
      </c>
      <c r="N34" s="68">
        <v>1560970.7201</v>
      </c>
      <c r="O34" s="68">
        <v>10096692.251800001</v>
      </c>
      <c r="P34" s="68">
        <v>13867</v>
      </c>
      <c r="Q34" s="68">
        <v>15585</v>
      </c>
      <c r="R34" s="69">
        <v>-11.023419955085</v>
      </c>
      <c r="S34" s="68">
        <v>24.318023804716201</v>
      </c>
      <c r="T34" s="68">
        <v>19.4446722297081</v>
      </c>
      <c r="U34" s="70">
        <v>20.0400806173364</v>
      </c>
      <c r="V34" s="37"/>
      <c r="W34" s="37"/>
    </row>
    <row r="35" spans="1:23" ht="12" thickBot="1" x14ac:dyDescent="0.2">
      <c r="A35" s="53"/>
      <c r="B35" s="42" t="s">
        <v>36</v>
      </c>
      <c r="C35" s="43"/>
      <c r="D35" s="71"/>
      <c r="E35" s="68">
        <v>210970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2"/>
      <c r="V35" s="37"/>
      <c r="W35" s="37"/>
    </row>
    <row r="36" spans="1:23" ht="12" thickBot="1" x14ac:dyDescent="0.2">
      <c r="A36" s="53"/>
      <c r="B36" s="42" t="s">
        <v>37</v>
      </c>
      <c r="C36" s="43"/>
      <c r="D36" s="71"/>
      <c r="E36" s="68">
        <v>140532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75224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customHeight="1" thickBot="1" x14ac:dyDescent="0.2">
      <c r="A38" s="53"/>
      <c r="B38" s="42" t="s">
        <v>33</v>
      </c>
      <c r="C38" s="43"/>
      <c r="D38" s="68">
        <v>331658.54719999997</v>
      </c>
      <c r="E38" s="68">
        <v>93043</v>
      </c>
      <c r="F38" s="69">
        <v>356.45728018228101</v>
      </c>
      <c r="G38" s="68">
        <v>443667.94750000001</v>
      </c>
      <c r="H38" s="69">
        <v>-25.246223201643399</v>
      </c>
      <c r="I38" s="68">
        <v>19649.019400000001</v>
      </c>
      <c r="J38" s="69">
        <v>5.9244724931364603</v>
      </c>
      <c r="K38" s="68">
        <v>25582.909199999998</v>
      </c>
      <c r="L38" s="69">
        <v>5.7662288529418699</v>
      </c>
      <c r="M38" s="69">
        <v>-0.23194742058498999</v>
      </c>
      <c r="N38" s="68">
        <v>1401774.3585999999</v>
      </c>
      <c r="O38" s="68">
        <v>8674138.4766000006</v>
      </c>
      <c r="P38" s="68">
        <v>431</v>
      </c>
      <c r="Q38" s="68">
        <v>365</v>
      </c>
      <c r="R38" s="69">
        <v>18.082191780821901</v>
      </c>
      <c r="S38" s="68">
        <v>769.50939025522098</v>
      </c>
      <c r="T38" s="68">
        <v>654.30277479452104</v>
      </c>
      <c r="U38" s="70">
        <v>14.9714372455533</v>
      </c>
      <c r="V38" s="37"/>
      <c r="W38" s="37"/>
    </row>
    <row r="39" spans="1:23" ht="12" thickBot="1" x14ac:dyDescent="0.2">
      <c r="A39" s="53"/>
      <c r="B39" s="42" t="s">
        <v>34</v>
      </c>
      <c r="C39" s="43"/>
      <c r="D39" s="68">
        <v>769847.36880000005</v>
      </c>
      <c r="E39" s="68">
        <v>321656</v>
      </c>
      <c r="F39" s="69">
        <v>239.33872484890699</v>
      </c>
      <c r="G39" s="68">
        <v>591336.84199999995</v>
      </c>
      <c r="H39" s="69">
        <v>30.187621355748401</v>
      </c>
      <c r="I39" s="68">
        <v>51747.621400000004</v>
      </c>
      <c r="J39" s="69">
        <v>6.7218027231374</v>
      </c>
      <c r="K39" s="68">
        <v>42769.472000000002</v>
      </c>
      <c r="L39" s="69">
        <v>7.2326750106329403</v>
      </c>
      <c r="M39" s="69">
        <v>0.20991957534570499</v>
      </c>
      <c r="N39" s="68">
        <v>4057145.8804000001</v>
      </c>
      <c r="O39" s="68">
        <v>22866096.184099998</v>
      </c>
      <c r="P39" s="68">
        <v>3489</v>
      </c>
      <c r="Q39" s="68">
        <v>3687</v>
      </c>
      <c r="R39" s="69">
        <v>-5.3702196908055297</v>
      </c>
      <c r="S39" s="68">
        <v>220.64986208082499</v>
      </c>
      <c r="T39" s="68">
        <v>214.45592449145599</v>
      </c>
      <c r="U39" s="70">
        <v>2.8071341314050402</v>
      </c>
      <c r="V39" s="37"/>
      <c r="W39" s="37"/>
    </row>
    <row r="40" spans="1:23" ht="12" thickBot="1" x14ac:dyDescent="0.2">
      <c r="A40" s="53"/>
      <c r="B40" s="42" t="s">
        <v>39</v>
      </c>
      <c r="C40" s="43"/>
      <c r="D40" s="71"/>
      <c r="E40" s="68">
        <v>94819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2"/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22430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4"/>
      <c r="B42" s="42" t="s">
        <v>35</v>
      </c>
      <c r="C42" s="43"/>
      <c r="D42" s="73">
        <v>70642.935800000007</v>
      </c>
      <c r="E42" s="73">
        <v>19440</v>
      </c>
      <c r="F42" s="74">
        <v>363.38958744856001</v>
      </c>
      <c r="G42" s="73">
        <v>53386.900999999998</v>
      </c>
      <c r="H42" s="74">
        <v>32.322600631941597</v>
      </c>
      <c r="I42" s="73">
        <v>12237.6001</v>
      </c>
      <c r="J42" s="74">
        <v>17.323175999715499</v>
      </c>
      <c r="K42" s="73">
        <v>7773.8258999999998</v>
      </c>
      <c r="L42" s="74">
        <v>14.561298285510199</v>
      </c>
      <c r="M42" s="74">
        <v>0.57420557874855405</v>
      </c>
      <c r="N42" s="73">
        <v>195781.34150000001</v>
      </c>
      <c r="O42" s="73">
        <v>784124.3173</v>
      </c>
      <c r="P42" s="73">
        <v>32</v>
      </c>
      <c r="Q42" s="73">
        <v>33</v>
      </c>
      <c r="R42" s="74">
        <v>-3.0303030303030298</v>
      </c>
      <c r="S42" s="73">
        <v>2207.5917437500002</v>
      </c>
      <c r="T42" s="73">
        <v>273.042436363636</v>
      </c>
      <c r="U42" s="75">
        <v>87.631660739053899</v>
      </c>
      <c r="V42" s="37"/>
      <c r="W42" s="37"/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97588</v>
      </c>
      <c r="D2" s="32">
        <v>1133648.57204957</v>
      </c>
      <c r="E2" s="32">
        <v>884589.75892307702</v>
      </c>
      <c r="F2" s="32">
        <v>249058.81312649601</v>
      </c>
      <c r="G2" s="32">
        <v>884589.75892307702</v>
      </c>
      <c r="H2" s="32">
        <v>0.21969666726277601</v>
      </c>
    </row>
    <row r="3" spans="1:8" ht="14.25" x14ac:dyDescent="0.2">
      <c r="A3" s="32">
        <v>2</v>
      </c>
      <c r="B3" s="33">
        <v>13</v>
      </c>
      <c r="C3" s="32">
        <v>20676</v>
      </c>
      <c r="D3" s="32">
        <v>140145.10305235599</v>
      </c>
      <c r="E3" s="32">
        <v>110314.064769768</v>
      </c>
      <c r="F3" s="32">
        <v>29831.038282588299</v>
      </c>
      <c r="G3" s="32">
        <v>110314.064769768</v>
      </c>
      <c r="H3" s="32">
        <v>0.212858227885736</v>
      </c>
    </row>
    <row r="4" spans="1:8" ht="14.25" x14ac:dyDescent="0.2">
      <c r="A4" s="32">
        <v>3</v>
      </c>
      <c r="B4" s="33">
        <v>14</v>
      </c>
      <c r="C4" s="32">
        <v>148614</v>
      </c>
      <c r="D4" s="32">
        <v>251509.81603675199</v>
      </c>
      <c r="E4" s="32">
        <v>197571.081319658</v>
      </c>
      <c r="F4" s="32">
        <v>53938.734717093997</v>
      </c>
      <c r="G4" s="32">
        <v>197571.081319658</v>
      </c>
      <c r="H4" s="32">
        <v>0.21445975973046</v>
      </c>
    </row>
    <row r="5" spans="1:8" ht="14.25" x14ac:dyDescent="0.2">
      <c r="A5" s="32">
        <v>4</v>
      </c>
      <c r="B5" s="33">
        <v>15</v>
      </c>
      <c r="C5" s="32">
        <v>5921</v>
      </c>
      <c r="D5" s="32">
        <v>102149.079317949</v>
      </c>
      <c r="E5" s="32">
        <v>80810.001401709407</v>
      </c>
      <c r="F5" s="32">
        <v>21339.077916239301</v>
      </c>
      <c r="G5" s="32">
        <v>80810.001401709407</v>
      </c>
      <c r="H5" s="32">
        <v>0.20890132401310599</v>
      </c>
    </row>
    <row r="6" spans="1:8" ht="14.25" x14ac:dyDescent="0.2">
      <c r="A6" s="32">
        <v>5</v>
      </c>
      <c r="B6" s="33">
        <v>16</v>
      </c>
      <c r="C6" s="32">
        <v>4029</v>
      </c>
      <c r="D6" s="32">
        <v>322193.22745128197</v>
      </c>
      <c r="E6" s="32">
        <v>286291.031677778</v>
      </c>
      <c r="F6" s="32">
        <v>35902.195773504303</v>
      </c>
      <c r="G6" s="32">
        <v>286291.031677778</v>
      </c>
      <c r="H6" s="32">
        <v>0.111430634521742</v>
      </c>
    </row>
    <row r="7" spans="1:8" ht="14.25" x14ac:dyDescent="0.2">
      <c r="A7" s="32">
        <v>6</v>
      </c>
      <c r="B7" s="33">
        <v>17</v>
      </c>
      <c r="C7" s="32">
        <v>25795</v>
      </c>
      <c r="D7" s="32">
        <v>415553.871470085</v>
      </c>
      <c r="E7" s="32">
        <v>344829.80812564102</v>
      </c>
      <c r="F7" s="32">
        <v>70724.063344444396</v>
      </c>
      <c r="G7" s="32">
        <v>344829.80812564102</v>
      </c>
      <c r="H7" s="32">
        <v>0.170192286006739</v>
      </c>
    </row>
    <row r="8" spans="1:8" ht="14.25" x14ac:dyDescent="0.2">
      <c r="A8" s="32">
        <v>7</v>
      </c>
      <c r="B8" s="33">
        <v>18</v>
      </c>
      <c r="C8" s="32">
        <v>129238</v>
      </c>
      <c r="D8" s="32">
        <v>240379.67720256399</v>
      </c>
      <c r="E8" s="32">
        <v>202665.41845812</v>
      </c>
      <c r="F8" s="32">
        <v>37714.2587444444</v>
      </c>
      <c r="G8" s="32">
        <v>202665.41845812</v>
      </c>
      <c r="H8" s="32">
        <v>0.15689453943589099</v>
      </c>
    </row>
    <row r="9" spans="1:8" ht="14.25" x14ac:dyDescent="0.2">
      <c r="A9" s="32">
        <v>8</v>
      </c>
      <c r="B9" s="33">
        <v>19</v>
      </c>
      <c r="C9" s="32">
        <v>32542</v>
      </c>
      <c r="D9" s="32">
        <v>208941.16041367501</v>
      </c>
      <c r="E9" s="32">
        <v>201145.86084444399</v>
      </c>
      <c r="F9" s="32">
        <v>7795.2995692307704</v>
      </c>
      <c r="G9" s="32">
        <v>201145.86084444399</v>
      </c>
      <c r="H9" s="32">
        <v>3.7308587517160999E-2</v>
      </c>
    </row>
    <row r="10" spans="1:8" ht="14.25" x14ac:dyDescent="0.2">
      <c r="A10" s="32">
        <v>9</v>
      </c>
      <c r="B10" s="33">
        <v>21</v>
      </c>
      <c r="C10" s="32">
        <v>169624</v>
      </c>
      <c r="D10" s="32">
        <v>884747.09621623904</v>
      </c>
      <c r="E10" s="32">
        <v>834915.08511794906</v>
      </c>
      <c r="F10" s="32">
        <v>49832.011098290597</v>
      </c>
      <c r="G10" s="32">
        <v>834915.08511794906</v>
      </c>
      <c r="H10" s="36">
        <v>5.6323452556561203E-2</v>
      </c>
    </row>
    <row r="11" spans="1:8" ht="14.25" x14ac:dyDescent="0.2">
      <c r="A11" s="32">
        <v>10</v>
      </c>
      <c r="B11" s="33">
        <v>22</v>
      </c>
      <c r="C11" s="32">
        <v>43748</v>
      </c>
      <c r="D11" s="32">
        <v>1257310.6758359</v>
      </c>
      <c r="E11" s="32">
        <v>1162416.5436435901</v>
      </c>
      <c r="F11" s="32">
        <v>94894.132192307705</v>
      </c>
      <c r="G11" s="32">
        <v>1162416.5436435901</v>
      </c>
      <c r="H11" s="32">
        <v>7.5473893617597099E-2</v>
      </c>
    </row>
    <row r="12" spans="1:8" ht="14.25" x14ac:dyDescent="0.2">
      <c r="A12" s="32">
        <v>11</v>
      </c>
      <c r="B12" s="33">
        <v>23</v>
      </c>
      <c r="C12" s="32">
        <v>270933.217</v>
      </c>
      <c r="D12" s="32">
        <v>3876798.4864487201</v>
      </c>
      <c r="E12" s="32">
        <v>3346286.3807205101</v>
      </c>
      <c r="F12" s="32">
        <v>530512.10572820494</v>
      </c>
      <c r="G12" s="32">
        <v>3346286.3807205101</v>
      </c>
      <c r="H12" s="32">
        <v>0.13684283761010599</v>
      </c>
    </row>
    <row r="13" spans="1:8" ht="14.25" x14ac:dyDescent="0.2">
      <c r="A13" s="32">
        <v>12</v>
      </c>
      <c r="B13" s="33">
        <v>24</v>
      </c>
      <c r="C13" s="32">
        <v>42892.506000000001</v>
      </c>
      <c r="D13" s="32">
        <v>710245.16949145298</v>
      </c>
      <c r="E13" s="32">
        <v>633124.46784700896</v>
      </c>
      <c r="F13" s="32">
        <v>77120.701644444402</v>
      </c>
      <c r="G13" s="32">
        <v>633124.46784700896</v>
      </c>
      <c r="H13" s="32">
        <v>0.108583211765684</v>
      </c>
    </row>
    <row r="14" spans="1:8" ht="14.25" x14ac:dyDescent="0.2">
      <c r="A14" s="32">
        <v>13</v>
      </c>
      <c r="B14" s="33">
        <v>25</v>
      </c>
      <c r="C14" s="32">
        <v>130825</v>
      </c>
      <c r="D14" s="32">
        <v>1982308.3407000001</v>
      </c>
      <c r="E14" s="32">
        <v>1858100.4772999999</v>
      </c>
      <c r="F14" s="32">
        <v>124207.8634</v>
      </c>
      <c r="G14" s="32">
        <v>1858100.4772999999</v>
      </c>
      <c r="H14" s="32">
        <v>6.2658195422887294E-2</v>
      </c>
    </row>
    <row r="15" spans="1:8" ht="14.25" x14ac:dyDescent="0.2">
      <c r="A15" s="32">
        <v>14</v>
      </c>
      <c r="B15" s="33">
        <v>26</v>
      </c>
      <c r="C15" s="32">
        <v>92736</v>
      </c>
      <c r="D15" s="32">
        <v>573659.93683595804</v>
      </c>
      <c r="E15" s="32">
        <v>504964.95725730999</v>
      </c>
      <c r="F15" s="32">
        <v>68694.979578647602</v>
      </c>
      <c r="G15" s="32">
        <v>504964.95725730999</v>
      </c>
      <c r="H15" s="32">
        <v>0.119748609180445</v>
      </c>
    </row>
    <row r="16" spans="1:8" ht="14.25" x14ac:dyDescent="0.2">
      <c r="A16" s="32">
        <v>15</v>
      </c>
      <c r="B16" s="33">
        <v>27</v>
      </c>
      <c r="C16" s="32">
        <v>184803.91200000001</v>
      </c>
      <c r="D16" s="32">
        <v>1598421.5042000001</v>
      </c>
      <c r="E16" s="32">
        <v>1386928.9476000001</v>
      </c>
      <c r="F16" s="32">
        <v>211492.55660000001</v>
      </c>
      <c r="G16" s="32">
        <v>1386928.9476000001</v>
      </c>
      <c r="H16" s="32">
        <v>0.13231338294954401</v>
      </c>
    </row>
    <row r="17" spans="1:8" ht="14.25" x14ac:dyDescent="0.2">
      <c r="A17" s="32">
        <v>16</v>
      </c>
      <c r="B17" s="33">
        <v>29</v>
      </c>
      <c r="C17" s="32">
        <v>238357</v>
      </c>
      <c r="D17" s="32">
        <v>3245532.53375128</v>
      </c>
      <c r="E17" s="32">
        <v>3033721.9031273499</v>
      </c>
      <c r="F17" s="32">
        <v>211810.630623932</v>
      </c>
      <c r="G17" s="32">
        <v>3033721.9031273499</v>
      </c>
      <c r="H17" s="32">
        <v>6.5262211492643593E-2</v>
      </c>
    </row>
    <row r="18" spans="1:8" ht="14.25" x14ac:dyDescent="0.2">
      <c r="A18" s="32">
        <v>17</v>
      </c>
      <c r="B18" s="33">
        <v>31</v>
      </c>
      <c r="C18" s="32">
        <v>30477.226999999999</v>
      </c>
      <c r="D18" s="32">
        <v>349763.68258607498</v>
      </c>
      <c r="E18" s="32">
        <v>284571.37291879201</v>
      </c>
      <c r="F18" s="32">
        <v>65192.309667283502</v>
      </c>
      <c r="G18" s="32">
        <v>284571.37291879201</v>
      </c>
      <c r="H18" s="32">
        <v>0.18638959078102699</v>
      </c>
    </row>
    <row r="19" spans="1:8" ht="14.25" x14ac:dyDescent="0.2">
      <c r="A19" s="32">
        <v>18</v>
      </c>
      <c r="B19" s="33">
        <v>32</v>
      </c>
      <c r="C19" s="32">
        <v>21370.401999999998</v>
      </c>
      <c r="D19" s="32">
        <v>523517.08086327801</v>
      </c>
      <c r="E19" s="32">
        <v>473101.83767307602</v>
      </c>
      <c r="F19" s="32">
        <v>50415.243190202396</v>
      </c>
      <c r="G19" s="32">
        <v>473101.83767307602</v>
      </c>
      <c r="H19" s="32">
        <v>9.6301047345136795E-2</v>
      </c>
    </row>
    <row r="20" spans="1:8" ht="14.25" x14ac:dyDescent="0.2">
      <c r="A20" s="32">
        <v>19</v>
      </c>
      <c r="B20" s="33">
        <v>33</v>
      </c>
      <c r="C20" s="32">
        <v>65327.421999999999</v>
      </c>
      <c r="D20" s="32">
        <v>1147654.11183433</v>
      </c>
      <c r="E20" s="32">
        <v>921737.88942430704</v>
      </c>
      <c r="F20" s="32">
        <v>225916.22241002499</v>
      </c>
      <c r="G20" s="32">
        <v>921737.88942430704</v>
      </c>
      <c r="H20" s="32">
        <v>0.196850444816458</v>
      </c>
    </row>
    <row r="21" spans="1:8" ht="14.25" x14ac:dyDescent="0.2">
      <c r="A21" s="32">
        <v>20</v>
      </c>
      <c r="B21" s="33">
        <v>34</v>
      </c>
      <c r="C21" s="32">
        <v>45422.82</v>
      </c>
      <c r="D21" s="32">
        <v>345602.81033431698</v>
      </c>
      <c r="E21" s="32">
        <v>258220.698610302</v>
      </c>
      <c r="F21" s="32">
        <v>87382.111724014598</v>
      </c>
      <c r="G21" s="32">
        <v>258220.698610302</v>
      </c>
      <c r="H21" s="32">
        <v>0.25283970243033099</v>
      </c>
    </row>
    <row r="22" spans="1:8" ht="14.25" x14ac:dyDescent="0.2">
      <c r="A22" s="32">
        <v>21</v>
      </c>
      <c r="B22" s="33">
        <v>35</v>
      </c>
      <c r="C22" s="32">
        <v>45038.142999999996</v>
      </c>
      <c r="D22" s="32">
        <v>1068718.1511796501</v>
      </c>
      <c r="E22" s="32">
        <v>1007240.98755133</v>
      </c>
      <c r="F22" s="32">
        <v>61477.163628318602</v>
      </c>
      <c r="G22" s="32">
        <v>1007240.98755133</v>
      </c>
      <c r="H22" s="32">
        <v>5.7524206508947497E-2</v>
      </c>
    </row>
    <row r="23" spans="1:8" ht="14.25" x14ac:dyDescent="0.2">
      <c r="A23" s="32">
        <v>22</v>
      </c>
      <c r="B23" s="33">
        <v>36</v>
      </c>
      <c r="C23" s="32">
        <v>146742.40599999999</v>
      </c>
      <c r="D23" s="32">
        <v>723372.59236017696</v>
      </c>
      <c r="E23" s="32">
        <v>597345.38025756204</v>
      </c>
      <c r="F23" s="32">
        <v>126027.212102615</v>
      </c>
      <c r="G23" s="32">
        <v>597345.38025756204</v>
      </c>
      <c r="H23" s="32">
        <v>0.17422171289545399</v>
      </c>
    </row>
    <row r="24" spans="1:8" ht="14.25" x14ac:dyDescent="0.2">
      <c r="A24" s="32">
        <v>23</v>
      </c>
      <c r="B24" s="33">
        <v>37</v>
      </c>
      <c r="C24" s="32">
        <v>103874.995</v>
      </c>
      <c r="D24" s="32">
        <v>1102001.9831743101</v>
      </c>
      <c r="E24" s="32">
        <v>934502.97986865195</v>
      </c>
      <c r="F24" s="32">
        <v>167499.003305661</v>
      </c>
      <c r="G24" s="32">
        <v>934502.97986865195</v>
      </c>
      <c r="H24" s="32">
        <v>0.151995192261978</v>
      </c>
    </row>
    <row r="25" spans="1:8" ht="14.25" x14ac:dyDescent="0.2">
      <c r="A25" s="32">
        <v>24</v>
      </c>
      <c r="B25" s="33">
        <v>38</v>
      </c>
      <c r="C25" s="32">
        <v>222070.141</v>
      </c>
      <c r="D25" s="32">
        <v>1100297.5727017701</v>
      </c>
      <c r="E25" s="32">
        <v>1083901.60758053</v>
      </c>
      <c r="F25" s="32">
        <v>16395.9651212389</v>
      </c>
      <c r="G25" s="32">
        <v>1083901.60758053</v>
      </c>
      <c r="H25" s="32">
        <v>1.4901391703499601E-2</v>
      </c>
    </row>
    <row r="26" spans="1:8" ht="14.25" x14ac:dyDescent="0.2">
      <c r="A26" s="32">
        <v>25</v>
      </c>
      <c r="B26" s="33">
        <v>39</v>
      </c>
      <c r="C26" s="32">
        <v>87305.91</v>
      </c>
      <c r="D26" s="32">
        <v>141714.649125089</v>
      </c>
      <c r="E26" s="32">
        <v>101287.178126225</v>
      </c>
      <c r="F26" s="32">
        <v>40427.470998864199</v>
      </c>
      <c r="G26" s="32">
        <v>101287.178126225</v>
      </c>
      <c r="H26" s="32">
        <v>0.285273761382139</v>
      </c>
    </row>
    <row r="27" spans="1:8" ht="14.25" x14ac:dyDescent="0.2">
      <c r="A27" s="32">
        <v>26</v>
      </c>
      <c r="B27" s="33">
        <v>42</v>
      </c>
      <c r="C27" s="32">
        <v>14894.099</v>
      </c>
      <c r="D27" s="32">
        <v>337218.03570000001</v>
      </c>
      <c r="E27" s="32">
        <v>294413.75189999997</v>
      </c>
      <c r="F27" s="32">
        <v>42804.283799999997</v>
      </c>
      <c r="G27" s="32">
        <v>294413.75189999997</v>
      </c>
      <c r="H27" s="32">
        <v>0.12693355416517499</v>
      </c>
    </row>
    <row r="28" spans="1:8" ht="14.25" x14ac:dyDescent="0.2">
      <c r="A28" s="32">
        <v>27</v>
      </c>
      <c r="B28" s="33">
        <v>75</v>
      </c>
      <c r="C28" s="32">
        <v>427</v>
      </c>
      <c r="D28" s="32">
        <v>331658.54699059803</v>
      </c>
      <c r="E28" s="32">
        <v>312009.527350427</v>
      </c>
      <c r="F28" s="32">
        <v>19649.0196401709</v>
      </c>
      <c r="G28" s="32">
        <v>312009.527350427</v>
      </c>
      <c r="H28" s="32">
        <v>5.92447256929216E-2</v>
      </c>
    </row>
    <row r="29" spans="1:8" ht="14.25" x14ac:dyDescent="0.2">
      <c r="A29" s="32">
        <v>28</v>
      </c>
      <c r="B29" s="33">
        <v>76</v>
      </c>
      <c r="C29" s="32">
        <v>4217</v>
      </c>
      <c r="D29" s="32">
        <v>769847.35576923098</v>
      </c>
      <c r="E29" s="32">
        <v>718099.75244615402</v>
      </c>
      <c r="F29" s="32">
        <v>51747.603323076903</v>
      </c>
      <c r="G29" s="32">
        <v>718099.75244615402</v>
      </c>
      <c r="H29" s="32">
        <v>6.7218004887956997E-2</v>
      </c>
    </row>
    <row r="30" spans="1:8" ht="14.25" x14ac:dyDescent="0.2">
      <c r="A30" s="32">
        <v>29</v>
      </c>
      <c r="B30" s="33">
        <v>99</v>
      </c>
      <c r="C30" s="32">
        <v>32</v>
      </c>
      <c r="D30" s="32">
        <v>70642.935481431094</v>
      </c>
      <c r="E30" s="32">
        <v>58405.335299901701</v>
      </c>
      <c r="F30" s="32">
        <v>12237.6001815294</v>
      </c>
      <c r="G30" s="32">
        <v>58405.335299901701</v>
      </c>
      <c r="H30" s="32">
        <v>0.17323176193246001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2015-02-06T04:55:21Z</dcterms:modified>
</cp:coreProperties>
</file>