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<sst xmlns="http://schemas.openxmlformats.org/spreadsheetml/2006/main" count="118" uniqueCount="76">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</sst>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22618096.664600004</v>
      </c>
      <c r="F3" s="25">
        <f>RA!I7</f>
        <v>2417488.5548999999</v>
      </c>
      <c r="G3" s="16">
        <f>SUM(G4:G40)</f>
        <v>20200608.109700002</v>
      </c>
      <c r="H3" s="27">
        <f>RA!J7</f>
        <v>10.6882934967895</v>
      </c>
      <c r="I3" s="20">
        <f>SUM(I4:I40)</f>
        <v>22618103.999023251</v>
      </c>
      <c r="J3" s="21">
        <f>SUM(J4:J40)</f>
        <v>20200608.157980289</v>
      </c>
      <c r="K3" s="22">
        <f>E3-I3</f>
        <v>-7.3344232477247715</v>
      </c>
      <c r="L3" s="22">
        <f>G3-J3</f>
        <v>-4.8280287533998489E-2</v>
      </c>
    </row>
    <row r="4" spans="1:13">
      <c r="A4" s="63">
        <f>RA!A8</f>
        <v>42344</v>
      </c>
      <c r="B4" s="12">
        <v>12</v>
      </c>
      <c r="C4" s="60" t="s">
        <v>6</v>
      </c>
      <c r="D4" s="60"/>
      <c r="E4" s="15">
        <f>VLOOKUP(C4,RA!B8:D36,3,0)</f>
        <v>761082.55689999997</v>
      </c>
      <c r="F4" s="25">
        <f>VLOOKUP(C4,RA!B8:I39,8,0)</f>
        <v>180195.70269999999</v>
      </c>
      <c r="G4" s="16">
        <f t="shared" ref="G4:G40" si="0">E4-F4</f>
        <v>580886.85419999994</v>
      </c>
      <c r="H4" s="27">
        <f>RA!J8</f>
        <v>23.676236049077701</v>
      </c>
      <c r="I4" s="20">
        <f>VLOOKUP(B4,RMS!B:D,3,FALSE)</f>
        <v>761083.58256752102</v>
      </c>
      <c r="J4" s="21">
        <f>VLOOKUP(B4,RMS!B:E,4,FALSE)</f>
        <v>580886.87307350396</v>
      </c>
      <c r="K4" s="22">
        <f t="shared" ref="K4:K40" si="1">E4-I4</f>
        <v>-1.0256675210548565</v>
      </c>
      <c r="L4" s="22">
        <f t="shared" ref="L4:L40" si="2">G4-J4</f>
        <v>-1.8873504013754427E-2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153617.3217</v>
      </c>
      <c r="F5" s="25">
        <f>VLOOKUP(C5,RA!B9:I40,8,0)</f>
        <v>34486.417500000003</v>
      </c>
      <c r="G5" s="16">
        <f t="shared" si="0"/>
        <v>119130.90419999999</v>
      </c>
      <c r="H5" s="27">
        <f>RA!J9</f>
        <v>22.449563056013101</v>
      </c>
      <c r="I5" s="20">
        <f>VLOOKUP(B5,RMS!B:D,3,FALSE)</f>
        <v>153617.421437176</v>
      </c>
      <c r="J5" s="21">
        <f>VLOOKUP(B5,RMS!B:E,4,FALSE)</f>
        <v>119130.891080531</v>
      </c>
      <c r="K5" s="22">
        <f t="shared" si="1"/>
        <v>-9.9737176002236083E-2</v>
      </c>
      <c r="L5" s="22">
        <f t="shared" si="2"/>
        <v>1.3119468989316374E-2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163518.8541</v>
      </c>
      <c r="F6" s="25">
        <f>VLOOKUP(C6,RA!B10:I41,8,0)</f>
        <v>43558.657599999999</v>
      </c>
      <c r="G6" s="16">
        <f t="shared" si="0"/>
        <v>119960.19649999999</v>
      </c>
      <c r="H6" s="27">
        <f>RA!J10</f>
        <v>26.638308982621499</v>
      </c>
      <c r="I6" s="20">
        <f>VLOOKUP(B6,RMS!B:D,3,FALSE)</f>
        <v>163521.51053164701</v>
      </c>
      <c r="J6" s="21">
        <f>VLOOKUP(B6,RMS!B:E,4,FALSE)</f>
        <v>119960.19551916</v>
      </c>
      <c r="K6" s="22">
        <f>E6-I6</f>
        <v>-2.6564316470175982</v>
      </c>
      <c r="L6" s="22">
        <f t="shared" si="2"/>
        <v>9.8083999182563275E-4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107249.3649</v>
      </c>
      <c r="F7" s="25">
        <f>VLOOKUP(C7,RA!B11:I42,8,0)</f>
        <v>23158.160500000002</v>
      </c>
      <c r="G7" s="16">
        <f t="shared" si="0"/>
        <v>84091.204400000002</v>
      </c>
      <c r="H7" s="27">
        <f>RA!J11</f>
        <v>21.5928183086145</v>
      </c>
      <c r="I7" s="20">
        <f>VLOOKUP(B7,RMS!B:D,3,FALSE)</f>
        <v>107249.40781965799</v>
      </c>
      <c r="J7" s="21">
        <f>VLOOKUP(B7,RMS!B:E,4,FALSE)</f>
        <v>84091.204475213701</v>
      </c>
      <c r="K7" s="22">
        <f t="shared" si="1"/>
        <v>-4.2919657993479632E-2</v>
      </c>
      <c r="L7" s="22">
        <f t="shared" si="2"/>
        <v>-7.5213698437437415E-5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322813.57040000003</v>
      </c>
      <c r="F8" s="25">
        <f>VLOOKUP(C8,RA!B12:I43,8,0)</f>
        <v>42969.256600000001</v>
      </c>
      <c r="G8" s="16">
        <f t="shared" si="0"/>
        <v>279844.3138</v>
      </c>
      <c r="H8" s="27">
        <f>RA!J12</f>
        <v>13.310858198048001</v>
      </c>
      <c r="I8" s="20">
        <f>VLOOKUP(B8,RMS!B:D,3,FALSE)</f>
        <v>322813.560530769</v>
      </c>
      <c r="J8" s="21">
        <f>VLOOKUP(B8,RMS!B:E,4,FALSE)</f>
        <v>279844.31702991499</v>
      </c>
      <c r="K8" s="22">
        <f t="shared" si="1"/>
        <v>9.8692310275509953E-3</v>
      </c>
      <c r="L8" s="22">
        <f t="shared" si="2"/>
        <v>-3.2299149897880852E-3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441963.02169999998</v>
      </c>
      <c r="F9" s="25">
        <f>VLOOKUP(C9,RA!B13:I44,8,0)</f>
        <v>120330.26949999999</v>
      </c>
      <c r="G9" s="16">
        <f t="shared" si="0"/>
        <v>321632.75219999999</v>
      </c>
      <c r="H9" s="27">
        <f>RA!J13</f>
        <v>27.226320663016701</v>
      </c>
      <c r="I9" s="20">
        <f>VLOOKUP(B9,RMS!B:D,3,FALSE)</f>
        <v>441963.34159914497</v>
      </c>
      <c r="J9" s="21">
        <f>VLOOKUP(B9,RMS!B:E,4,FALSE)</f>
        <v>321632.74775470101</v>
      </c>
      <c r="K9" s="22">
        <f t="shared" si="1"/>
        <v>-0.31989914498990402</v>
      </c>
      <c r="L9" s="22">
        <f t="shared" si="2"/>
        <v>4.4452989823184907E-3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287160.21750000003</v>
      </c>
      <c r="F10" s="25">
        <f>VLOOKUP(C10,RA!B14:I44,8,0)</f>
        <v>51930.832499999997</v>
      </c>
      <c r="G10" s="16">
        <f t="shared" si="0"/>
        <v>235229.38500000004</v>
      </c>
      <c r="H10" s="27">
        <f>RA!J14</f>
        <v>18.084271196096299</v>
      </c>
      <c r="I10" s="20">
        <f>VLOOKUP(B10,RMS!B:D,3,FALSE)</f>
        <v>287160.22395384603</v>
      </c>
      <c r="J10" s="21">
        <f>VLOOKUP(B10,RMS!B:E,4,FALSE)</f>
        <v>235229.39165299101</v>
      </c>
      <c r="K10" s="22">
        <f t="shared" si="1"/>
        <v>-6.4538459992036223E-3</v>
      </c>
      <c r="L10" s="22">
        <f t="shared" si="2"/>
        <v>-6.6529909672681242E-3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157624.45680000001</v>
      </c>
      <c r="F11" s="25">
        <f>VLOOKUP(C11,RA!B15:I45,8,0)</f>
        <v>25603.876100000001</v>
      </c>
      <c r="G11" s="16">
        <f t="shared" si="0"/>
        <v>132020.58070000002</v>
      </c>
      <c r="H11" s="27">
        <f>RA!J15</f>
        <v>16.243593551276899</v>
      </c>
      <c r="I11" s="20">
        <f>VLOOKUP(B11,RMS!B:D,3,FALSE)</f>
        <v>157624.594623932</v>
      </c>
      <c r="J11" s="21">
        <f>VLOOKUP(B11,RMS!B:E,4,FALSE)</f>
        <v>132020.581802564</v>
      </c>
      <c r="K11" s="22">
        <f t="shared" si="1"/>
        <v>-0.13782393198926002</v>
      </c>
      <c r="L11" s="22">
        <f t="shared" si="2"/>
        <v>-1.1025639832951128E-3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955673.13419999997</v>
      </c>
      <c r="F12" s="25">
        <f>VLOOKUP(C12,RA!B16:I46,8,0)</f>
        <v>46892.462399999997</v>
      </c>
      <c r="G12" s="16">
        <f t="shared" si="0"/>
        <v>908780.67180000001</v>
      </c>
      <c r="H12" s="27">
        <f>RA!J16</f>
        <v>4.9067469537326698</v>
      </c>
      <c r="I12" s="20">
        <f>VLOOKUP(B12,RMS!B:D,3,FALSE)</f>
        <v>955672.38490170904</v>
      </c>
      <c r="J12" s="21">
        <f>VLOOKUP(B12,RMS!B:E,4,FALSE)</f>
        <v>908780.67242734996</v>
      </c>
      <c r="K12" s="22">
        <f t="shared" si="1"/>
        <v>0.7492982909316197</v>
      </c>
      <c r="L12" s="22">
        <f t="shared" si="2"/>
        <v>-6.2734994571655989E-4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446807.16489999997</v>
      </c>
      <c r="F13" s="25">
        <f>VLOOKUP(C13,RA!B17:I47,8,0)</f>
        <v>57766.445299999999</v>
      </c>
      <c r="G13" s="16">
        <f t="shared" si="0"/>
        <v>389040.71959999995</v>
      </c>
      <c r="H13" s="27">
        <f>RA!J17</f>
        <v>12.9287195546492</v>
      </c>
      <c r="I13" s="20">
        <f>VLOOKUP(B13,RMS!B:D,3,FALSE)</f>
        <v>446807.16625213699</v>
      </c>
      <c r="J13" s="21">
        <f>VLOOKUP(B13,RMS!B:E,4,FALSE)</f>
        <v>389040.71837948699</v>
      </c>
      <c r="K13" s="22">
        <f t="shared" si="1"/>
        <v>-1.3521370128728449E-3</v>
      </c>
      <c r="L13" s="22">
        <f t="shared" si="2"/>
        <v>1.2205129605717957E-3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2266200.2999</v>
      </c>
      <c r="F14" s="25">
        <f>VLOOKUP(C14,RA!B18:I48,8,0)</f>
        <v>326395.70299999998</v>
      </c>
      <c r="G14" s="16">
        <f t="shared" si="0"/>
        <v>1939804.5969</v>
      </c>
      <c r="H14" s="27">
        <f>RA!J18</f>
        <v>14.4027737978149</v>
      </c>
      <c r="I14" s="20">
        <f>VLOOKUP(B14,RMS!B:D,3,FALSE)</f>
        <v>2266200.3125376101</v>
      </c>
      <c r="J14" s="21">
        <f>VLOOKUP(B14,RMS!B:E,4,FALSE)</f>
        <v>1939804.6089059799</v>
      </c>
      <c r="K14" s="22">
        <f t="shared" si="1"/>
        <v>-1.2637610081583261E-2</v>
      </c>
      <c r="L14" s="22">
        <f t="shared" si="2"/>
        <v>-1.2005979893729091E-2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758954.04599999997</v>
      </c>
      <c r="F15" s="25">
        <f>VLOOKUP(C15,RA!B19:I49,8,0)</f>
        <v>72213.280899999998</v>
      </c>
      <c r="G15" s="16">
        <f t="shared" si="0"/>
        <v>686740.76509999996</v>
      </c>
      <c r="H15" s="27">
        <f>RA!J19</f>
        <v>9.5148423386888403</v>
      </c>
      <c r="I15" s="20">
        <f>VLOOKUP(B15,RMS!B:D,3,FALSE)</f>
        <v>758954.10267606797</v>
      </c>
      <c r="J15" s="21">
        <f>VLOOKUP(B15,RMS!B:E,4,FALSE)</f>
        <v>686740.76486581203</v>
      </c>
      <c r="K15" s="22">
        <f t="shared" si="1"/>
        <v>-5.6676067993976176E-2</v>
      </c>
      <c r="L15" s="22">
        <f t="shared" si="2"/>
        <v>2.3418792989104986E-4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1313467.6584000001</v>
      </c>
      <c r="F16" s="25">
        <f>VLOOKUP(C16,RA!B20:I50,8,0)</f>
        <v>113236.9749</v>
      </c>
      <c r="G16" s="16">
        <f t="shared" si="0"/>
        <v>1200230.6835</v>
      </c>
      <c r="H16" s="27">
        <f>RA!J20</f>
        <v>8.6212229266413392</v>
      </c>
      <c r="I16" s="20">
        <f>VLOOKUP(B16,RMS!B:D,3,FALSE)</f>
        <v>1313467.8078000001</v>
      </c>
      <c r="J16" s="21">
        <f>VLOOKUP(B16,RMS!B:E,4,FALSE)</f>
        <v>1200230.6835</v>
      </c>
      <c r="K16" s="22">
        <f t="shared" si="1"/>
        <v>-0.14939999999478459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455321.21960000001</v>
      </c>
      <c r="F17" s="25">
        <f>VLOOKUP(C17,RA!B21:I51,8,0)</f>
        <v>63104.357400000001</v>
      </c>
      <c r="G17" s="16">
        <f t="shared" si="0"/>
        <v>392216.86220000003</v>
      </c>
      <c r="H17" s="27">
        <f>RA!J21</f>
        <v>13.8593051857845</v>
      </c>
      <c r="I17" s="20">
        <f>VLOOKUP(B17,RMS!B:D,3,FALSE)</f>
        <v>455321.07153805299</v>
      </c>
      <c r="J17" s="21">
        <f>VLOOKUP(B17,RMS!B:E,4,FALSE)</f>
        <v>392216.86220353999</v>
      </c>
      <c r="K17" s="22">
        <f t="shared" si="1"/>
        <v>0.14806194702396169</v>
      </c>
      <c r="L17" s="22">
        <f t="shared" si="2"/>
        <v>-3.5399571061134338E-6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1459023.1322000001</v>
      </c>
      <c r="F18" s="25">
        <f>VLOOKUP(C18,RA!B22:I52,8,0)</f>
        <v>161230.48629999999</v>
      </c>
      <c r="G18" s="16">
        <f t="shared" si="0"/>
        <v>1297792.6459000001</v>
      </c>
      <c r="H18" s="27">
        <f>RA!J22</f>
        <v>11.0505777970009</v>
      </c>
      <c r="I18" s="20">
        <f>VLOOKUP(B18,RMS!B:D,3,FALSE)</f>
        <v>1459024.7544</v>
      </c>
      <c r="J18" s="21">
        <f>VLOOKUP(B18,RMS!B:E,4,FALSE)</f>
        <v>1297792.6466999999</v>
      </c>
      <c r="K18" s="22">
        <f t="shared" si="1"/>
        <v>-1.6221999998670071</v>
      </c>
      <c r="L18" s="22">
        <f t="shared" si="2"/>
        <v>-7.9999980516731739E-4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3569658.3961</v>
      </c>
      <c r="F19" s="25">
        <f>VLOOKUP(C19,RA!B23:I53,8,0)</f>
        <v>224169.30979999999</v>
      </c>
      <c r="G19" s="16">
        <f t="shared" si="0"/>
        <v>3345489.0863000001</v>
      </c>
      <c r="H19" s="27">
        <f>RA!J23</f>
        <v>6.2798532779751204</v>
      </c>
      <c r="I19" s="20">
        <f>VLOOKUP(B19,RMS!B:D,3,FALSE)</f>
        <v>3569660.8430760698</v>
      </c>
      <c r="J19" s="21">
        <f>VLOOKUP(B19,RMS!B:E,4,FALSE)</f>
        <v>3345489.1189914499</v>
      </c>
      <c r="K19" s="22">
        <f t="shared" si="1"/>
        <v>-2.4469760698266327</v>
      </c>
      <c r="L19" s="22">
        <f t="shared" si="2"/>
        <v>-3.2691449858248234E-2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368297.3432</v>
      </c>
      <c r="F20" s="25">
        <f>VLOOKUP(C20,RA!B24:I54,8,0)</f>
        <v>55247.662300000004</v>
      </c>
      <c r="G20" s="16">
        <f t="shared" si="0"/>
        <v>313049.68089999998</v>
      </c>
      <c r="H20" s="27">
        <f>RA!J24</f>
        <v>15.000831073060001</v>
      </c>
      <c r="I20" s="20">
        <f>VLOOKUP(B20,RMS!B:D,3,FALSE)</f>
        <v>368297.38001546799</v>
      </c>
      <c r="J20" s="21">
        <f>VLOOKUP(B20,RMS!B:E,4,FALSE)</f>
        <v>313049.66640994902</v>
      </c>
      <c r="K20" s="22">
        <f t="shared" si="1"/>
        <v>-3.6815467989072204E-2</v>
      </c>
      <c r="L20" s="22">
        <f t="shared" si="2"/>
        <v>1.44900509621948E-2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510063.1753</v>
      </c>
      <c r="F21" s="25">
        <f>VLOOKUP(C21,RA!B25:I55,8,0)</f>
        <v>38639.863499999999</v>
      </c>
      <c r="G21" s="16">
        <f t="shared" si="0"/>
        <v>471423.31180000002</v>
      </c>
      <c r="H21" s="27">
        <f>RA!J25</f>
        <v>7.5755054219065103</v>
      </c>
      <c r="I21" s="20">
        <f>VLOOKUP(B21,RMS!B:D,3,FALSE)</f>
        <v>510063.17412585299</v>
      </c>
      <c r="J21" s="21">
        <f>VLOOKUP(B21,RMS!B:E,4,FALSE)</f>
        <v>471423.32286069001</v>
      </c>
      <c r="K21" s="22">
        <f t="shared" si="1"/>
        <v>1.1741470079869032E-3</v>
      </c>
      <c r="L21" s="22">
        <f t="shared" si="2"/>
        <v>-1.1060689983423799E-2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918306.76619999995</v>
      </c>
      <c r="F22" s="25">
        <f>VLOOKUP(C22,RA!B26:I56,8,0)</f>
        <v>169373.4828</v>
      </c>
      <c r="G22" s="16">
        <f t="shared" si="0"/>
        <v>748933.28339999996</v>
      </c>
      <c r="H22" s="27">
        <f>RA!J26</f>
        <v>18.444107027641301</v>
      </c>
      <c r="I22" s="20">
        <f>VLOOKUP(B22,RMS!B:D,3,FALSE)</f>
        <v>918306.70871746505</v>
      </c>
      <c r="J22" s="21">
        <f>VLOOKUP(B22,RMS!B:E,4,FALSE)</f>
        <v>748933.22853183805</v>
      </c>
      <c r="K22" s="22">
        <f t="shared" si="1"/>
        <v>5.7482534903101623E-2</v>
      </c>
      <c r="L22" s="22">
        <f t="shared" si="2"/>
        <v>5.4868161911144853E-2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380546.39569999999</v>
      </c>
      <c r="F23" s="25">
        <f>VLOOKUP(C23,RA!B27:I57,8,0)</f>
        <v>102002.52</v>
      </c>
      <c r="G23" s="16">
        <f t="shared" si="0"/>
        <v>278543.87569999998</v>
      </c>
      <c r="H23" s="27">
        <f>RA!J27</f>
        <v>26.804227067338399</v>
      </c>
      <c r="I23" s="20">
        <f>VLOOKUP(B23,RMS!B:D,3,FALSE)</f>
        <v>380546.13563608698</v>
      </c>
      <c r="J23" s="21">
        <f>VLOOKUP(B23,RMS!B:E,4,FALSE)</f>
        <v>278543.920534959</v>
      </c>
      <c r="K23" s="22">
        <f t="shared" si="1"/>
        <v>0.26006391301052645</v>
      </c>
      <c r="L23" s="22">
        <f t="shared" si="2"/>
        <v>-4.4834959029685706E-2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1609045.6976000001</v>
      </c>
      <c r="F24" s="25">
        <f>VLOOKUP(C24,RA!B28:I58,8,0)</f>
        <v>63823.497000000003</v>
      </c>
      <c r="G24" s="16">
        <f t="shared" si="0"/>
        <v>1545222.2006000001</v>
      </c>
      <c r="H24" s="27">
        <f>RA!J28</f>
        <v>3.9665434670498798</v>
      </c>
      <c r="I24" s="20">
        <f>VLOOKUP(B24,RMS!B:D,3,FALSE)</f>
        <v>1609045.69836018</v>
      </c>
      <c r="J24" s="21">
        <f>VLOOKUP(B24,RMS!B:E,4,FALSE)</f>
        <v>1545222.19981504</v>
      </c>
      <c r="K24" s="22">
        <f t="shared" si="1"/>
        <v>-7.6017994433641434E-4</v>
      </c>
      <c r="L24" s="22">
        <f t="shared" si="2"/>
        <v>7.8496010974049568E-4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849740.94869999995</v>
      </c>
      <c r="F25" s="25">
        <f>VLOOKUP(C25,RA!B29:I59,8,0)</f>
        <v>130318.71799999999</v>
      </c>
      <c r="G25" s="16">
        <f t="shared" si="0"/>
        <v>719422.23069999996</v>
      </c>
      <c r="H25" s="27">
        <f>RA!J29</f>
        <v>15.336287865069</v>
      </c>
      <c r="I25" s="20">
        <f>VLOOKUP(B25,RMS!B:D,3,FALSE)</f>
        <v>849741.04934424802</v>
      </c>
      <c r="J25" s="21">
        <f>VLOOKUP(B25,RMS!B:E,4,FALSE)</f>
        <v>719422.25265153998</v>
      </c>
      <c r="K25" s="22">
        <f t="shared" si="1"/>
        <v>-0.10064424807205796</v>
      </c>
      <c r="L25" s="22">
        <f t="shared" si="2"/>
        <v>-2.1951540024019778E-2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1136570.1291</v>
      </c>
      <c r="F26" s="25">
        <f>VLOOKUP(C26,RA!B30:I60,8,0)</f>
        <v>162567.52160000001</v>
      </c>
      <c r="G26" s="16">
        <f t="shared" si="0"/>
        <v>974002.60750000004</v>
      </c>
      <c r="H26" s="27">
        <f>RA!J30</f>
        <v>14.303342788775399</v>
      </c>
      <c r="I26" s="20">
        <f>VLOOKUP(B26,RMS!B:D,3,FALSE)</f>
        <v>1136570.0724185801</v>
      </c>
      <c r="J26" s="21">
        <f>VLOOKUP(B26,RMS!B:E,4,FALSE)</f>
        <v>974002.59122270404</v>
      </c>
      <c r="K26" s="22">
        <f t="shared" si="1"/>
        <v>5.6681419955566525E-2</v>
      </c>
      <c r="L26" s="22">
        <f t="shared" si="2"/>
        <v>1.6277296002954245E-2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1087835.5909</v>
      </c>
      <c r="F27" s="25">
        <f>VLOOKUP(C27,RA!B31:I61,8,0)</f>
        <v>52811.947</v>
      </c>
      <c r="G27" s="16">
        <f t="shared" si="0"/>
        <v>1035023.6438999999</v>
      </c>
      <c r="H27" s="27">
        <f>RA!J31</f>
        <v>4.8547728573861999</v>
      </c>
      <c r="I27" s="20">
        <f>VLOOKUP(B27,RMS!B:D,3,FALSE)</f>
        <v>1087835.5546460201</v>
      </c>
      <c r="J27" s="21">
        <f>VLOOKUP(B27,RMS!B:E,4,FALSE)</f>
        <v>1035023.64629558</v>
      </c>
      <c r="K27" s="22">
        <f t="shared" si="1"/>
        <v>3.625397989526391E-2</v>
      </c>
      <c r="L27" s="22">
        <f t="shared" si="2"/>
        <v>-2.3955800570547581E-3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145753.98019999999</v>
      </c>
      <c r="F28" s="25">
        <f>VLOOKUP(C28,RA!B32:I62,8,0)</f>
        <v>39637.551099999997</v>
      </c>
      <c r="G28" s="16">
        <f t="shared" si="0"/>
        <v>106116.42909999999</v>
      </c>
      <c r="H28" s="27">
        <f>RA!J32</f>
        <v>27.194832721281699</v>
      </c>
      <c r="I28" s="20">
        <f>VLOOKUP(B28,RMS!B:D,3,FALSE)</f>
        <v>145753.92881496099</v>
      </c>
      <c r="J28" s="21">
        <f>VLOOKUP(B28,RMS!B:E,4,FALSE)</f>
        <v>106116.433837907</v>
      </c>
      <c r="K28" s="22">
        <f t="shared" si="1"/>
        <v>5.1385038997977972E-2</v>
      </c>
      <c r="L28" s="22">
        <f t="shared" si="2"/>
        <v>-4.7379070019815117E-3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2.2124000000000001</v>
      </c>
      <c r="F29" s="25">
        <f>VLOOKUP(C29,RA!B33:I63,8,0)</f>
        <v>-26.1006</v>
      </c>
      <c r="G29" s="16">
        <f t="shared" si="0"/>
        <v>28.312999999999999</v>
      </c>
      <c r="H29" s="27">
        <f>RA!J33</f>
        <v>-1179.74145724101</v>
      </c>
      <c r="I29" s="20">
        <f>VLOOKUP(B29,RMS!B:D,3,FALSE)</f>
        <v>2.2124000000000001</v>
      </c>
      <c r="J29" s="21">
        <f>VLOOKUP(B29,RMS!B:E,4,FALSE)</f>
        <v>28.312999999999999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332363.00750000001</v>
      </c>
      <c r="F30" s="25">
        <f>VLOOKUP(C30,RA!B34:I65,8,0)</f>
        <v>14028.3462</v>
      </c>
      <c r="G30" s="16">
        <f t="shared" si="0"/>
        <v>318334.66130000004</v>
      </c>
      <c r="H30" s="27">
        <f>RA!J34</f>
        <v>0</v>
      </c>
      <c r="I30" s="20">
        <f>VLOOKUP(B30,RMS!B:D,3,FALSE)</f>
        <v>332363.00870000001</v>
      </c>
      <c r="J30" s="21">
        <f>VLOOKUP(B30,RMS!B:E,4,FALSE)</f>
        <v>318334.64720000001</v>
      </c>
      <c r="K30" s="22">
        <f t="shared" si="1"/>
        <v>-1.1999999987892807E-3</v>
      </c>
      <c r="L30" s="22">
        <f t="shared" si="2"/>
        <v>1.4100000029429793E-2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85456.48</v>
      </c>
      <c r="F31" s="25">
        <f>VLOOKUP(C31,RA!B35:I66,8,0)</f>
        <v>4218.71</v>
      </c>
      <c r="G31" s="16">
        <f t="shared" si="0"/>
        <v>81237.76999999999</v>
      </c>
      <c r="H31" s="27">
        <f>RA!J35</f>
        <v>4.2207904861373597</v>
      </c>
      <c r="I31" s="20">
        <f>VLOOKUP(B31,RMS!B:D,3,FALSE)</f>
        <v>85456.48</v>
      </c>
      <c r="J31" s="21">
        <f>VLOOKUP(B31,RMS!B:E,4,FALSE)</f>
        <v>81237.77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338464.2</v>
      </c>
      <c r="F32" s="25">
        <f>VLOOKUP(C32,RA!B34:I66,8,0)</f>
        <v>-43684.63</v>
      </c>
      <c r="G32" s="16">
        <f t="shared" si="0"/>
        <v>382148.83</v>
      </c>
      <c r="H32" s="27">
        <f>RA!J35</f>
        <v>4.2207904861373597</v>
      </c>
      <c r="I32" s="20">
        <f>VLOOKUP(B32,RMS!B:D,3,FALSE)</f>
        <v>338464.2</v>
      </c>
      <c r="J32" s="21">
        <f>VLOOKUP(B32,RMS!B:E,4,FALSE)</f>
        <v>382148.83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134846.19</v>
      </c>
      <c r="F33" s="25">
        <f>VLOOKUP(C33,RA!B34:I67,8,0)</f>
        <v>-4974.32</v>
      </c>
      <c r="G33" s="16">
        <f t="shared" si="0"/>
        <v>139820.51</v>
      </c>
      <c r="H33" s="27">
        <f>RA!J34</f>
        <v>0</v>
      </c>
      <c r="I33" s="20">
        <f>VLOOKUP(B33,RMS!B:D,3,FALSE)</f>
        <v>134846.19</v>
      </c>
      <c r="J33" s="21">
        <f>VLOOKUP(B33,RMS!B:E,4,FALSE)</f>
        <v>139820.51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103365.83</v>
      </c>
      <c r="F34" s="25">
        <f>VLOOKUP(C34,RA!B35:I68,8,0)</f>
        <v>-13497.47</v>
      </c>
      <c r="G34" s="16">
        <f t="shared" si="0"/>
        <v>116863.3</v>
      </c>
      <c r="H34" s="27">
        <f>RA!J35</f>
        <v>4.2207904861373597</v>
      </c>
      <c r="I34" s="20">
        <f>VLOOKUP(B34,RMS!B:D,3,FALSE)</f>
        <v>103365.83</v>
      </c>
      <c r="J34" s="21">
        <f>VLOOKUP(B34,RMS!B:E,4,FALSE)</f>
        <v>116863.3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13.76</v>
      </c>
      <c r="F35" s="25">
        <f>VLOOKUP(C35,RA!B36:I69,8,0)</f>
        <v>-875.99</v>
      </c>
      <c r="G35" s="16">
        <f t="shared" si="0"/>
        <v>889.75</v>
      </c>
      <c r="H35" s="27">
        <f>RA!J36</f>
        <v>4.9366765399183299</v>
      </c>
      <c r="I35" s="20">
        <f>VLOOKUP(B35,RMS!B:D,3,FALSE)</f>
        <v>13.76</v>
      </c>
      <c r="J35" s="21">
        <f>VLOOKUP(B35,RMS!B:E,4,FALSE)</f>
        <v>889.75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115684.6155</v>
      </c>
      <c r="F36" s="25">
        <f>VLOOKUP(C36,RA!B8:I69,8,0)</f>
        <v>7033.7785000000003</v>
      </c>
      <c r="G36" s="16">
        <f t="shared" si="0"/>
        <v>108650.837</v>
      </c>
      <c r="H36" s="27">
        <f>RA!J36</f>
        <v>4.9366765399183299</v>
      </c>
      <c r="I36" s="20">
        <f>VLOOKUP(B36,RMS!B:D,3,FALSE)</f>
        <v>115684.615384615</v>
      </c>
      <c r="J36" s="21">
        <f>VLOOKUP(B36,RMS!B:E,4,FALSE)</f>
        <v>108650.837606838</v>
      </c>
      <c r="K36" s="22">
        <f t="shared" si="1"/>
        <v>1.1538500257302076E-4</v>
      </c>
      <c r="L36" s="22">
        <f t="shared" si="2"/>
        <v>-6.0683800256811082E-4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553325.36179999996</v>
      </c>
      <c r="F37" s="25">
        <f>VLOOKUP(C37,RA!B8:I70,8,0)</f>
        <v>41367.738299999997</v>
      </c>
      <c r="G37" s="16">
        <f t="shared" si="0"/>
        <v>511957.62349999999</v>
      </c>
      <c r="H37" s="27">
        <f>RA!J37</f>
        <v>-12.906721006239399</v>
      </c>
      <c r="I37" s="20">
        <f>VLOOKUP(B37,RMS!B:D,3,FALSE)</f>
        <v>553325.34900000005</v>
      </c>
      <c r="J37" s="21">
        <f>VLOOKUP(B37,RMS!B:E,4,FALSE)</f>
        <v>511957.63077350397</v>
      </c>
      <c r="K37" s="22">
        <f t="shared" si="1"/>
        <v>1.2799999909475446E-2</v>
      </c>
      <c r="L37" s="22">
        <f t="shared" si="2"/>
        <v>-7.2735039866529405E-3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170894.09</v>
      </c>
      <c r="F38" s="25">
        <f>VLOOKUP(C38,RA!B9:I71,8,0)</f>
        <v>-6348.69</v>
      </c>
      <c r="G38" s="16">
        <f t="shared" si="0"/>
        <v>177242.78</v>
      </c>
      <c r="H38" s="27">
        <f>RA!J38</f>
        <v>-3.68888435038469</v>
      </c>
      <c r="I38" s="20">
        <f>VLOOKUP(B38,RMS!B:D,3,FALSE)</f>
        <v>170894.09</v>
      </c>
      <c r="J38" s="21">
        <f>VLOOKUP(B38,RMS!B:E,4,FALSE)</f>
        <v>177242.78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133614.60999999999</v>
      </c>
      <c r="F39" s="25">
        <f>VLOOKUP(C39,RA!B10:I72,8,0)</f>
        <v>16713.8</v>
      </c>
      <c r="G39" s="16">
        <f t="shared" si="0"/>
        <v>116900.80999999998</v>
      </c>
      <c r="H39" s="27">
        <f>RA!J39</f>
        <v>-13.0579612237429</v>
      </c>
      <c r="I39" s="20">
        <f>VLOOKUP(B39,RMS!B:D,3,FALSE)</f>
        <v>133614.60999999999</v>
      </c>
      <c r="J39" s="21">
        <f>VLOOKUP(B39,RMS!B:E,4,FALSE)</f>
        <v>116900.81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23771.8652</v>
      </c>
      <c r="F40" s="25">
        <f>VLOOKUP(C40,RA!B8:I73,8,0)</f>
        <v>1868.4262000000001</v>
      </c>
      <c r="G40" s="16">
        <f t="shared" si="0"/>
        <v>21903.438999999998</v>
      </c>
      <c r="H40" s="27">
        <f>RA!J40</f>
        <v>-6366.2063953488396</v>
      </c>
      <c r="I40" s="20">
        <f>VLOOKUP(B40,RMS!B:D,3,FALSE)</f>
        <v>23771.8652144316</v>
      </c>
      <c r="J40" s="21">
        <f>VLOOKUP(B40,RMS!B:E,4,FALSE)</f>
        <v>21903.4388775433</v>
      </c>
      <c r="K40" s="22">
        <f t="shared" si="1"/>
        <v>-1.4431599993258715E-5</v>
      </c>
      <c r="L40" s="22">
        <f t="shared" si="2"/>
        <v>1.224566985911224E-4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22618096.6646</v>
      </c>
      <c r="E7" s="48">
        <v>24343663.068799999</v>
      </c>
      <c r="F7" s="49">
        <v>92.911640292904096</v>
      </c>
      <c r="G7" s="48">
        <v>22077921.015700001</v>
      </c>
      <c r="H7" s="49">
        <v>2.4466780568508799</v>
      </c>
      <c r="I7" s="48">
        <v>2417488.5548999999</v>
      </c>
      <c r="J7" s="49">
        <v>10.6882934967895</v>
      </c>
      <c r="K7" s="48">
        <v>2093235.4431</v>
      </c>
      <c r="L7" s="49">
        <v>9.4811256984362906</v>
      </c>
      <c r="M7" s="49">
        <v>0.15490522715390001</v>
      </c>
      <c r="N7" s="48">
        <v>98493066.648100004</v>
      </c>
      <c r="O7" s="48">
        <v>7381628486.5125999</v>
      </c>
      <c r="P7" s="48">
        <v>1208912</v>
      </c>
      <c r="Q7" s="48">
        <v>1051003</v>
      </c>
      <c r="R7" s="49">
        <v>15.0246003103702</v>
      </c>
      <c r="S7" s="48">
        <v>18.709464927637399</v>
      </c>
      <c r="T7" s="48">
        <v>19.181776567050701</v>
      </c>
      <c r="U7" s="50">
        <v>-2.5244529506325399</v>
      </c>
    </row>
    <row r="8" spans="1:23" ht="12" thickBot="1">
      <c r="A8" s="74">
        <v>42344</v>
      </c>
      <c r="B8" s="64" t="s">
        <v>6</v>
      </c>
      <c r="C8" s="65"/>
      <c r="D8" s="51">
        <v>761082.55689999997</v>
      </c>
      <c r="E8" s="51">
        <v>949305.45750000002</v>
      </c>
      <c r="F8" s="52">
        <v>80.172567310875294</v>
      </c>
      <c r="G8" s="51">
        <v>762272.96939999994</v>
      </c>
      <c r="H8" s="52">
        <v>-0.15616616983505899</v>
      </c>
      <c r="I8" s="51">
        <v>180195.70269999999</v>
      </c>
      <c r="J8" s="52">
        <v>23.676236049077701</v>
      </c>
      <c r="K8" s="51">
        <v>163451.11840000001</v>
      </c>
      <c r="L8" s="52">
        <v>21.442596676182198</v>
      </c>
      <c r="M8" s="52">
        <v>0.102443987315048</v>
      </c>
      <c r="N8" s="51">
        <v>3343856.8673999999</v>
      </c>
      <c r="O8" s="51">
        <v>263491827.61399999</v>
      </c>
      <c r="P8" s="51">
        <v>30116</v>
      </c>
      <c r="Q8" s="51">
        <v>24116</v>
      </c>
      <c r="R8" s="52">
        <v>24.879747885221398</v>
      </c>
      <c r="S8" s="51">
        <v>25.2717013182362</v>
      </c>
      <c r="T8" s="51">
        <v>26.588757318792499</v>
      </c>
      <c r="U8" s="53">
        <v>-5.2115842300097004</v>
      </c>
    </row>
    <row r="9" spans="1:23" ht="12" thickBot="1">
      <c r="A9" s="75"/>
      <c r="B9" s="64" t="s">
        <v>7</v>
      </c>
      <c r="C9" s="65"/>
      <c r="D9" s="51">
        <v>153617.3217</v>
      </c>
      <c r="E9" s="51">
        <v>149128.00270000001</v>
      </c>
      <c r="F9" s="52">
        <v>103.010379619334</v>
      </c>
      <c r="G9" s="51">
        <v>160240.07060000001</v>
      </c>
      <c r="H9" s="52">
        <v>-4.13301671373579</v>
      </c>
      <c r="I9" s="51">
        <v>34486.417500000003</v>
      </c>
      <c r="J9" s="52">
        <v>22.449563056013101</v>
      </c>
      <c r="K9" s="51">
        <v>37013.831100000003</v>
      </c>
      <c r="L9" s="52">
        <v>23.098985766422899</v>
      </c>
      <c r="M9" s="52">
        <v>-6.8282950586004004E-2</v>
      </c>
      <c r="N9" s="51">
        <v>532712.19609999994</v>
      </c>
      <c r="O9" s="51">
        <v>41894255.387800001</v>
      </c>
      <c r="P9" s="51">
        <v>8854</v>
      </c>
      <c r="Q9" s="51">
        <v>7543</v>
      </c>
      <c r="R9" s="52">
        <v>17.3803526448363</v>
      </c>
      <c r="S9" s="51">
        <v>17.350047628190602</v>
      </c>
      <c r="T9" s="51">
        <v>17.708094869415401</v>
      </c>
      <c r="U9" s="53">
        <v>-2.0636671950280401</v>
      </c>
    </row>
    <row r="10" spans="1:23" ht="12" thickBot="1">
      <c r="A10" s="75"/>
      <c r="B10" s="64" t="s">
        <v>8</v>
      </c>
      <c r="C10" s="65"/>
      <c r="D10" s="51">
        <v>163518.8541</v>
      </c>
      <c r="E10" s="51">
        <v>155460.1538</v>
      </c>
      <c r="F10" s="52">
        <v>105.183772241965</v>
      </c>
      <c r="G10" s="51">
        <v>180360.66630000001</v>
      </c>
      <c r="H10" s="52">
        <v>-9.3378520635904199</v>
      </c>
      <c r="I10" s="51">
        <v>43558.657599999999</v>
      </c>
      <c r="J10" s="52">
        <v>26.638308982621499</v>
      </c>
      <c r="K10" s="51">
        <v>41897.899100000002</v>
      </c>
      <c r="L10" s="52">
        <v>23.230064492171401</v>
      </c>
      <c r="M10" s="52">
        <v>3.9638228543063002E-2</v>
      </c>
      <c r="N10" s="51">
        <v>639381.89269999997</v>
      </c>
      <c r="O10" s="51">
        <v>63669623.320200004</v>
      </c>
      <c r="P10" s="51">
        <v>111914</v>
      </c>
      <c r="Q10" s="51">
        <v>102581</v>
      </c>
      <c r="R10" s="52">
        <v>9.0981760754915708</v>
      </c>
      <c r="S10" s="51">
        <v>1.4611116938005999</v>
      </c>
      <c r="T10" s="51">
        <v>1.47029518819275</v>
      </c>
      <c r="U10" s="53">
        <v>-0.62852788264671799</v>
      </c>
    </row>
    <row r="11" spans="1:23" ht="12" thickBot="1">
      <c r="A11" s="75"/>
      <c r="B11" s="64" t="s">
        <v>9</v>
      </c>
      <c r="C11" s="65"/>
      <c r="D11" s="51">
        <v>107249.3649</v>
      </c>
      <c r="E11" s="51">
        <v>102757.1162</v>
      </c>
      <c r="F11" s="52">
        <v>104.37171542577801</v>
      </c>
      <c r="G11" s="51">
        <v>104729.2159</v>
      </c>
      <c r="H11" s="52">
        <v>2.4063476254862599</v>
      </c>
      <c r="I11" s="51">
        <v>23158.160500000002</v>
      </c>
      <c r="J11" s="52">
        <v>21.5928183086145</v>
      </c>
      <c r="K11" s="51">
        <v>22884.3541</v>
      </c>
      <c r="L11" s="52">
        <v>21.8509743468823</v>
      </c>
      <c r="M11" s="52">
        <v>1.1964786019457999E-2</v>
      </c>
      <c r="N11" s="51">
        <v>452269.72149999999</v>
      </c>
      <c r="O11" s="51">
        <v>22485475.021299999</v>
      </c>
      <c r="P11" s="51">
        <v>4766</v>
      </c>
      <c r="Q11" s="51">
        <v>4365</v>
      </c>
      <c r="R11" s="52">
        <v>9.1867124856815501</v>
      </c>
      <c r="S11" s="51">
        <v>22.503014036928199</v>
      </c>
      <c r="T11" s="51">
        <v>22.714261718213098</v>
      </c>
      <c r="U11" s="53">
        <v>-0.93875283079034999</v>
      </c>
    </row>
    <row r="12" spans="1:23" ht="12" thickBot="1">
      <c r="A12" s="75"/>
      <c r="B12" s="64" t="s">
        <v>10</v>
      </c>
      <c r="C12" s="65"/>
      <c r="D12" s="51">
        <v>322813.57040000003</v>
      </c>
      <c r="E12" s="51">
        <v>475810.45419999998</v>
      </c>
      <c r="F12" s="52">
        <v>67.844993221672695</v>
      </c>
      <c r="G12" s="51">
        <v>317980.30219999998</v>
      </c>
      <c r="H12" s="52">
        <v>1.5199898127526299</v>
      </c>
      <c r="I12" s="51">
        <v>42969.256600000001</v>
      </c>
      <c r="J12" s="52">
        <v>13.310858198048001</v>
      </c>
      <c r="K12" s="51">
        <v>53679.634299999998</v>
      </c>
      <c r="L12" s="52">
        <v>16.881433827381301</v>
      </c>
      <c r="M12" s="52">
        <v>-0.19952404370236199</v>
      </c>
      <c r="N12" s="51">
        <v>1334825.4273000001</v>
      </c>
      <c r="O12" s="51">
        <v>88729685.6435</v>
      </c>
      <c r="P12" s="51">
        <v>3011</v>
      </c>
      <c r="Q12" s="51">
        <v>2474</v>
      </c>
      <c r="R12" s="52">
        <v>21.705739692805199</v>
      </c>
      <c r="S12" s="51">
        <v>107.211414945201</v>
      </c>
      <c r="T12" s="51">
        <v>103.34474042037201</v>
      </c>
      <c r="U12" s="53">
        <v>3.6065884652352</v>
      </c>
    </row>
    <row r="13" spans="1:23" ht="12" thickBot="1">
      <c r="A13" s="75"/>
      <c r="B13" s="64" t="s">
        <v>11</v>
      </c>
      <c r="C13" s="65"/>
      <c r="D13" s="51">
        <v>441963.02169999998</v>
      </c>
      <c r="E13" s="51">
        <v>576005.05519999994</v>
      </c>
      <c r="F13" s="52">
        <v>76.729017863661298</v>
      </c>
      <c r="G13" s="51">
        <v>504641.39880000002</v>
      </c>
      <c r="H13" s="52">
        <v>-12.420379550517399</v>
      </c>
      <c r="I13" s="51">
        <v>120330.26949999999</v>
      </c>
      <c r="J13" s="52">
        <v>27.226320663016701</v>
      </c>
      <c r="K13" s="51">
        <v>89031.518299999996</v>
      </c>
      <c r="L13" s="52">
        <v>17.6425316099136</v>
      </c>
      <c r="M13" s="52">
        <v>0.351546865622756</v>
      </c>
      <c r="N13" s="51">
        <v>1922533.6048000001</v>
      </c>
      <c r="O13" s="51">
        <v>127710455.4508</v>
      </c>
      <c r="P13" s="51">
        <v>12569</v>
      </c>
      <c r="Q13" s="51">
        <v>11084</v>
      </c>
      <c r="R13" s="52">
        <v>13.3976903644893</v>
      </c>
      <c r="S13" s="51">
        <v>35.162942294534197</v>
      </c>
      <c r="T13" s="51">
        <v>34.173531486827898</v>
      </c>
      <c r="U13" s="53">
        <v>2.8137884464239198</v>
      </c>
    </row>
    <row r="14" spans="1:23" ht="12" thickBot="1">
      <c r="A14" s="75"/>
      <c r="B14" s="64" t="s">
        <v>12</v>
      </c>
      <c r="C14" s="65"/>
      <c r="D14" s="51">
        <v>287160.21750000003</v>
      </c>
      <c r="E14" s="51">
        <v>291443.53470000002</v>
      </c>
      <c r="F14" s="52">
        <v>98.530309754714906</v>
      </c>
      <c r="G14" s="51">
        <v>283984.60879999999</v>
      </c>
      <c r="H14" s="52">
        <v>1.1182326793760999</v>
      </c>
      <c r="I14" s="51">
        <v>51930.832499999997</v>
      </c>
      <c r="J14" s="52">
        <v>18.084271196096299</v>
      </c>
      <c r="K14" s="51">
        <v>52704.971299999997</v>
      </c>
      <c r="L14" s="52">
        <v>18.559094284267399</v>
      </c>
      <c r="M14" s="52">
        <v>-1.4688155232901E-2</v>
      </c>
      <c r="N14" s="51">
        <v>1196910.3248000001</v>
      </c>
      <c r="O14" s="51">
        <v>62969859.866099998</v>
      </c>
      <c r="P14" s="51">
        <v>4429</v>
      </c>
      <c r="Q14" s="51">
        <v>4654</v>
      </c>
      <c r="R14" s="52">
        <v>-4.8345509239364004</v>
      </c>
      <c r="S14" s="51">
        <v>64.836355272070406</v>
      </c>
      <c r="T14" s="51">
        <v>64.066497550494205</v>
      </c>
      <c r="U14" s="53">
        <v>1.1873858706981699</v>
      </c>
    </row>
    <row r="15" spans="1:23" ht="12" thickBot="1">
      <c r="A15" s="75"/>
      <c r="B15" s="64" t="s">
        <v>13</v>
      </c>
      <c r="C15" s="65"/>
      <c r="D15" s="51">
        <v>157624.45680000001</v>
      </c>
      <c r="E15" s="51">
        <v>213783.80799999999</v>
      </c>
      <c r="F15" s="52">
        <v>73.730774222152505</v>
      </c>
      <c r="G15" s="51">
        <v>179879.59229999999</v>
      </c>
      <c r="H15" s="52">
        <v>-12.3722403500244</v>
      </c>
      <c r="I15" s="51">
        <v>25603.876100000001</v>
      </c>
      <c r="J15" s="52">
        <v>16.243593551276899</v>
      </c>
      <c r="K15" s="51">
        <v>12631.2011</v>
      </c>
      <c r="L15" s="52">
        <v>7.0220312034807799</v>
      </c>
      <c r="M15" s="52">
        <v>1.0270341590872101</v>
      </c>
      <c r="N15" s="51">
        <v>677599.23510000005</v>
      </c>
      <c r="O15" s="51">
        <v>50332632.055299997</v>
      </c>
      <c r="P15" s="51">
        <v>4975</v>
      </c>
      <c r="Q15" s="51">
        <v>4613</v>
      </c>
      <c r="R15" s="52">
        <v>7.8473878170387996</v>
      </c>
      <c r="S15" s="51">
        <v>31.6833078994975</v>
      </c>
      <c r="T15" s="51">
        <v>32.514452590505101</v>
      </c>
      <c r="U15" s="53">
        <v>-2.6232888738892899</v>
      </c>
    </row>
    <row r="16" spans="1:23" ht="12" thickBot="1">
      <c r="A16" s="75"/>
      <c r="B16" s="64" t="s">
        <v>14</v>
      </c>
      <c r="C16" s="65"/>
      <c r="D16" s="51">
        <v>955673.13419999997</v>
      </c>
      <c r="E16" s="51">
        <v>1042747.8279</v>
      </c>
      <c r="F16" s="52">
        <v>91.649496515820104</v>
      </c>
      <c r="G16" s="51">
        <v>943140.70719999995</v>
      </c>
      <c r="H16" s="52">
        <v>1.32879716720173</v>
      </c>
      <c r="I16" s="51">
        <v>46892.462399999997</v>
      </c>
      <c r="J16" s="52">
        <v>4.9067469537326698</v>
      </c>
      <c r="K16" s="51">
        <v>55679.753400000001</v>
      </c>
      <c r="L16" s="52">
        <v>5.9036528669515604</v>
      </c>
      <c r="M16" s="52">
        <v>-0.15781842525186199</v>
      </c>
      <c r="N16" s="51">
        <v>3669302.088</v>
      </c>
      <c r="O16" s="51">
        <v>362629125.61430001</v>
      </c>
      <c r="P16" s="51">
        <v>43745</v>
      </c>
      <c r="Q16" s="51">
        <v>38034</v>
      </c>
      <c r="R16" s="52">
        <v>15.0155124362413</v>
      </c>
      <c r="S16" s="51">
        <v>21.846454090753198</v>
      </c>
      <c r="T16" s="51">
        <v>20.813191142135999</v>
      </c>
      <c r="U16" s="53">
        <v>4.7296597622887599</v>
      </c>
    </row>
    <row r="17" spans="1:21" ht="12" thickBot="1">
      <c r="A17" s="75"/>
      <c r="B17" s="64" t="s">
        <v>15</v>
      </c>
      <c r="C17" s="65"/>
      <c r="D17" s="51">
        <v>446807.16489999997</v>
      </c>
      <c r="E17" s="51">
        <v>620682.56030000001</v>
      </c>
      <c r="F17" s="52">
        <v>71.986421639435306</v>
      </c>
      <c r="G17" s="51">
        <v>529429.03989999997</v>
      </c>
      <c r="H17" s="52">
        <v>-15.605844933554399</v>
      </c>
      <c r="I17" s="51">
        <v>57766.445299999999</v>
      </c>
      <c r="J17" s="52">
        <v>12.9287195546492</v>
      </c>
      <c r="K17" s="51">
        <v>71898.972599999994</v>
      </c>
      <c r="L17" s="52">
        <v>13.580473903279</v>
      </c>
      <c r="M17" s="52">
        <v>-0.19656090746420499</v>
      </c>
      <c r="N17" s="51">
        <v>2742270.1020999998</v>
      </c>
      <c r="O17" s="51">
        <v>342342339.40509999</v>
      </c>
      <c r="P17" s="51">
        <v>10170</v>
      </c>
      <c r="Q17" s="51">
        <v>10838</v>
      </c>
      <c r="R17" s="52">
        <v>-6.1634988005166997</v>
      </c>
      <c r="S17" s="51">
        <v>43.933841189773901</v>
      </c>
      <c r="T17" s="51">
        <v>43.3618425816571</v>
      </c>
      <c r="U17" s="53">
        <v>1.30195446750479</v>
      </c>
    </row>
    <row r="18" spans="1:21" ht="12" thickBot="1">
      <c r="A18" s="75"/>
      <c r="B18" s="64" t="s">
        <v>16</v>
      </c>
      <c r="C18" s="65"/>
      <c r="D18" s="51">
        <v>2266200.2999</v>
      </c>
      <c r="E18" s="51">
        <v>2539745.9553999999</v>
      </c>
      <c r="F18" s="52">
        <v>89.229408755691196</v>
      </c>
      <c r="G18" s="51">
        <v>2236349.2974</v>
      </c>
      <c r="H18" s="52">
        <v>1.3348094832370501</v>
      </c>
      <c r="I18" s="51">
        <v>326395.70299999998</v>
      </c>
      <c r="J18" s="52">
        <v>14.4027737978149</v>
      </c>
      <c r="K18" s="51">
        <v>306003.47389999998</v>
      </c>
      <c r="L18" s="52">
        <v>13.6831698990745</v>
      </c>
      <c r="M18" s="52">
        <v>6.6640515024558006E-2</v>
      </c>
      <c r="N18" s="51">
        <v>9032929.5534000006</v>
      </c>
      <c r="O18" s="51">
        <v>750497036.14110005</v>
      </c>
      <c r="P18" s="51">
        <v>107932</v>
      </c>
      <c r="Q18" s="51">
        <v>91839</v>
      </c>
      <c r="R18" s="52">
        <v>17.523056653491398</v>
      </c>
      <c r="S18" s="51">
        <v>20.996556164066298</v>
      </c>
      <c r="T18" s="51">
        <v>22.3290664401834</v>
      </c>
      <c r="U18" s="53">
        <v>-6.3463277773027098</v>
      </c>
    </row>
    <row r="19" spans="1:21" ht="12" thickBot="1">
      <c r="A19" s="75"/>
      <c r="B19" s="64" t="s">
        <v>17</v>
      </c>
      <c r="C19" s="65"/>
      <c r="D19" s="51">
        <v>758954.04599999997</v>
      </c>
      <c r="E19" s="51">
        <v>943050.74040000001</v>
      </c>
      <c r="F19" s="52">
        <v>80.478601361161694</v>
      </c>
      <c r="G19" s="51">
        <v>1098574.6986</v>
      </c>
      <c r="H19" s="52">
        <v>-30.914661791574598</v>
      </c>
      <c r="I19" s="51">
        <v>72213.280899999998</v>
      </c>
      <c r="J19" s="52">
        <v>9.5148423386888403</v>
      </c>
      <c r="K19" s="51">
        <v>12644.8755</v>
      </c>
      <c r="L19" s="52">
        <v>1.1510255530292399</v>
      </c>
      <c r="M19" s="52">
        <v>4.7108732229115304</v>
      </c>
      <c r="N19" s="51">
        <v>3511387.3</v>
      </c>
      <c r="O19" s="51">
        <v>239226878.6142</v>
      </c>
      <c r="P19" s="51">
        <v>20768</v>
      </c>
      <c r="Q19" s="51">
        <v>17000</v>
      </c>
      <c r="R19" s="52">
        <v>22.164705882352902</v>
      </c>
      <c r="S19" s="51">
        <v>36.544397438366701</v>
      </c>
      <c r="T19" s="51">
        <v>37.659159076470601</v>
      </c>
      <c r="U19" s="53">
        <v>-3.0504310270375998</v>
      </c>
    </row>
    <row r="20" spans="1:21" ht="12" thickBot="1">
      <c r="A20" s="75"/>
      <c r="B20" s="64" t="s">
        <v>18</v>
      </c>
      <c r="C20" s="65"/>
      <c r="D20" s="51">
        <v>1313467.6584000001</v>
      </c>
      <c r="E20" s="51">
        <v>1644212.3256000001</v>
      </c>
      <c r="F20" s="52">
        <v>79.884309219047694</v>
      </c>
      <c r="G20" s="51">
        <v>1174643.1307000001</v>
      </c>
      <c r="H20" s="52">
        <v>11.818442901655599</v>
      </c>
      <c r="I20" s="51">
        <v>113236.9749</v>
      </c>
      <c r="J20" s="52">
        <v>8.6212229266413392</v>
      </c>
      <c r="K20" s="51">
        <v>88169.167100000006</v>
      </c>
      <c r="L20" s="52">
        <v>7.5060386253191398</v>
      </c>
      <c r="M20" s="52">
        <v>0.284314898558228</v>
      </c>
      <c r="N20" s="51">
        <v>6118140.7156999996</v>
      </c>
      <c r="O20" s="51">
        <v>417753667.69999999</v>
      </c>
      <c r="P20" s="51">
        <v>52863</v>
      </c>
      <c r="Q20" s="51">
        <v>44221</v>
      </c>
      <c r="R20" s="52">
        <v>19.542751181565301</v>
      </c>
      <c r="S20" s="51">
        <v>24.846634856137602</v>
      </c>
      <c r="T20" s="51">
        <v>25.697963135161999</v>
      </c>
      <c r="U20" s="53">
        <v>-3.4263323140283499</v>
      </c>
    </row>
    <row r="21" spans="1:21" ht="12" thickBot="1">
      <c r="A21" s="75"/>
      <c r="B21" s="64" t="s">
        <v>19</v>
      </c>
      <c r="C21" s="65"/>
      <c r="D21" s="51">
        <v>455321.21960000001</v>
      </c>
      <c r="E21" s="51">
        <v>513222.0404</v>
      </c>
      <c r="F21" s="52">
        <v>88.718173374847098</v>
      </c>
      <c r="G21" s="51">
        <v>459833.53080000001</v>
      </c>
      <c r="H21" s="52">
        <v>-0.98129233684842698</v>
      </c>
      <c r="I21" s="51">
        <v>63104.357400000001</v>
      </c>
      <c r="J21" s="52">
        <v>13.8593051857845</v>
      </c>
      <c r="K21" s="51">
        <v>43210.770799999998</v>
      </c>
      <c r="L21" s="52">
        <v>9.3970465191661106</v>
      </c>
      <c r="M21" s="52">
        <v>0.460384904774714</v>
      </c>
      <c r="N21" s="51">
        <v>1957444.9586</v>
      </c>
      <c r="O21" s="51">
        <v>147045267.6002</v>
      </c>
      <c r="P21" s="51">
        <v>38877</v>
      </c>
      <c r="Q21" s="51">
        <v>32678</v>
      </c>
      <c r="R21" s="52">
        <v>18.969949201297499</v>
      </c>
      <c r="S21" s="51">
        <v>11.711840409496601</v>
      </c>
      <c r="T21" s="51">
        <v>11.9447702307363</v>
      </c>
      <c r="U21" s="53">
        <v>-1.98884046482382</v>
      </c>
    </row>
    <row r="22" spans="1:21" ht="12" thickBot="1">
      <c r="A22" s="75"/>
      <c r="B22" s="64" t="s">
        <v>20</v>
      </c>
      <c r="C22" s="65"/>
      <c r="D22" s="51">
        <v>1459023.1322000001</v>
      </c>
      <c r="E22" s="51">
        <v>1421252.8411000001</v>
      </c>
      <c r="F22" s="52">
        <v>102.657534958436</v>
      </c>
      <c r="G22" s="51">
        <v>1304024.3332</v>
      </c>
      <c r="H22" s="52">
        <v>11.8861891648633</v>
      </c>
      <c r="I22" s="51">
        <v>161230.48629999999</v>
      </c>
      <c r="J22" s="52">
        <v>11.0505777970009</v>
      </c>
      <c r="K22" s="51">
        <v>98586.145600000003</v>
      </c>
      <c r="L22" s="52">
        <v>7.5601461636896996</v>
      </c>
      <c r="M22" s="52">
        <v>0.63542742561587695</v>
      </c>
      <c r="N22" s="51">
        <v>6191080.4291000003</v>
      </c>
      <c r="O22" s="51">
        <v>476695261.7105</v>
      </c>
      <c r="P22" s="51">
        <v>86989</v>
      </c>
      <c r="Q22" s="51">
        <v>74436</v>
      </c>
      <c r="R22" s="52">
        <v>16.864151754527398</v>
      </c>
      <c r="S22" s="51">
        <v>16.772501490993101</v>
      </c>
      <c r="T22" s="51">
        <v>17.700816389918899</v>
      </c>
      <c r="U22" s="53">
        <v>-5.5347432785995201</v>
      </c>
    </row>
    <row r="23" spans="1:21" ht="12" thickBot="1">
      <c r="A23" s="75"/>
      <c r="B23" s="64" t="s">
        <v>21</v>
      </c>
      <c r="C23" s="65"/>
      <c r="D23" s="51">
        <v>3569658.3961</v>
      </c>
      <c r="E23" s="51">
        <v>3834868.3535000002</v>
      </c>
      <c r="F23" s="52">
        <v>93.084248715918804</v>
      </c>
      <c r="G23" s="51">
        <v>3202889.4975000001</v>
      </c>
      <c r="H23" s="52">
        <v>11.4511880252591</v>
      </c>
      <c r="I23" s="51">
        <v>224169.30979999999</v>
      </c>
      <c r="J23" s="52">
        <v>6.2798532779751204</v>
      </c>
      <c r="K23" s="51">
        <v>262923.33669999999</v>
      </c>
      <c r="L23" s="52">
        <v>8.2089418603178004</v>
      </c>
      <c r="M23" s="52">
        <v>-0.14739667990833</v>
      </c>
      <c r="N23" s="51">
        <v>15104720.7477</v>
      </c>
      <c r="O23" s="51">
        <v>1072752797.723</v>
      </c>
      <c r="P23" s="51">
        <v>106464</v>
      </c>
      <c r="Q23" s="51">
        <v>80524</v>
      </c>
      <c r="R23" s="52">
        <v>32.213998311062497</v>
      </c>
      <c r="S23" s="51">
        <v>33.529253044221498</v>
      </c>
      <c r="T23" s="51">
        <v>36.344401779593703</v>
      </c>
      <c r="U23" s="53">
        <v>-8.3960973769957192</v>
      </c>
    </row>
    <row r="24" spans="1:21" ht="12" thickBot="1">
      <c r="A24" s="75"/>
      <c r="B24" s="64" t="s">
        <v>22</v>
      </c>
      <c r="C24" s="65"/>
      <c r="D24" s="51">
        <v>368297.3432</v>
      </c>
      <c r="E24" s="51">
        <v>372367.84220000001</v>
      </c>
      <c r="F24" s="52">
        <v>98.906860760061605</v>
      </c>
      <c r="G24" s="51">
        <v>326298.44880000001</v>
      </c>
      <c r="H24" s="52">
        <v>12.8713129205657</v>
      </c>
      <c r="I24" s="51">
        <v>55247.662300000004</v>
      </c>
      <c r="J24" s="52">
        <v>15.000831073060001</v>
      </c>
      <c r="K24" s="51">
        <v>53989.295599999998</v>
      </c>
      <c r="L24" s="52">
        <v>16.545985982633901</v>
      </c>
      <c r="M24" s="52">
        <v>2.3307707315225999E-2</v>
      </c>
      <c r="N24" s="51">
        <v>1711599.1961000001</v>
      </c>
      <c r="O24" s="51">
        <v>99329713.622999996</v>
      </c>
      <c r="P24" s="51">
        <v>36079</v>
      </c>
      <c r="Q24" s="51">
        <v>33715</v>
      </c>
      <c r="R24" s="52">
        <v>7.01171585347769</v>
      </c>
      <c r="S24" s="51">
        <v>10.2080806895978</v>
      </c>
      <c r="T24" s="51">
        <v>10.2677881477087</v>
      </c>
      <c r="U24" s="53">
        <v>-0.58490386122975802</v>
      </c>
    </row>
    <row r="25" spans="1:21" ht="12" thickBot="1">
      <c r="A25" s="75"/>
      <c r="B25" s="64" t="s">
        <v>23</v>
      </c>
      <c r="C25" s="65"/>
      <c r="D25" s="51">
        <v>510063.1753</v>
      </c>
      <c r="E25" s="51">
        <v>442996.0368</v>
      </c>
      <c r="F25" s="52">
        <v>115.139444358117</v>
      </c>
      <c r="G25" s="51">
        <v>530155.9142</v>
      </c>
      <c r="H25" s="52">
        <v>-3.7899678871487699</v>
      </c>
      <c r="I25" s="51">
        <v>38639.863499999999</v>
      </c>
      <c r="J25" s="52">
        <v>7.5755054219065103</v>
      </c>
      <c r="K25" s="51">
        <v>26344.2464</v>
      </c>
      <c r="L25" s="52">
        <v>4.9691507147955196</v>
      </c>
      <c r="M25" s="52">
        <v>0.46672874650914298</v>
      </c>
      <c r="N25" s="51">
        <v>2280018.5014999998</v>
      </c>
      <c r="O25" s="51">
        <v>113049223.17550001</v>
      </c>
      <c r="P25" s="51">
        <v>30456</v>
      </c>
      <c r="Q25" s="51">
        <v>29663</v>
      </c>
      <c r="R25" s="52">
        <v>2.67336412365573</v>
      </c>
      <c r="S25" s="51">
        <v>16.747543186892599</v>
      </c>
      <c r="T25" s="51">
        <v>16.749816512153199</v>
      </c>
      <c r="U25" s="53">
        <v>-1.3574082092231999E-2</v>
      </c>
    </row>
    <row r="26" spans="1:21" ht="12" thickBot="1">
      <c r="A26" s="75"/>
      <c r="B26" s="64" t="s">
        <v>24</v>
      </c>
      <c r="C26" s="65"/>
      <c r="D26" s="51">
        <v>918306.76619999995</v>
      </c>
      <c r="E26" s="51">
        <v>757118.82700000005</v>
      </c>
      <c r="F26" s="52">
        <v>121.289648791153</v>
      </c>
      <c r="G26" s="51">
        <v>688097.88439999998</v>
      </c>
      <c r="H26" s="52">
        <v>33.455833395089599</v>
      </c>
      <c r="I26" s="51">
        <v>169373.4828</v>
      </c>
      <c r="J26" s="52">
        <v>18.444107027641301</v>
      </c>
      <c r="K26" s="51">
        <v>155207.13819999999</v>
      </c>
      <c r="L26" s="52">
        <v>22.555967939842699</v>
      </c>
      <c r="M26" s="52">
        <v>9.1273795550209993E-2</v>
      </c>
      <c r="N26" s="51">
        <v>4031907.8511000001</v>
      </c>
      <c r="O26" s="51">
        <v>222176784.60690001</v>
      </c>
      <c r="P26" s="51">
        <v>70243</v>
      </c>
      <c r="Q26" s="51">
        <v>58196</v>
      </c>
      <c r="R26" s="52">
        <v>20.700735445735098</v>
      </c>
      <c r="S26" s="51">
        <v>13.073285113107399</v>
      </c>
      <c r="T26" s="51">
        <v>13.5332826517286</v>
      </c>
      <c r="U26" s="53">
        <v>-3.5186071032757602</v>
      </c>
    </row>
    <row r="27" spans="1:21" ht="12" thickBot="1">
      <c r="A27" s="75"/>
      <c r="B27" s="64" t="s">
        <v>25</v>
      </c>
      <c r="C27" s="65"/>
      <c r="D27" s="51">
        <v>380546.39569999999</v>
      </c>
      <c r="E27" s="51">
        <v>350295.83860000002</v>
      </c>
      <c r="F27" s="52">
        <v>108.635716947395</v>
      </c>
      <c r="G27" s="51">
        <v>314625.58789999998</v>
      </c>
      <c r="H27" s="52">
        <v>20.952144496572899</v>
      </c>
      <c r="I27" s="51">
        <v>102002.52</v>
      </c>
      <c r="J27" s="52">
        <v>26.804227067338399</v>
      </c>
      <c r="K27" s="51">
        <v>88142.968800000002</v>
      </c>
      <c r="L27" s="52">
        <v>28.015193992427299</v>
      </c>
      <c r="M27" s="52">
        <v>0.157239441655839</v>
      </c>
      <c r="N27" s="51">
        <v>1553289.8018</v>
      </c>
      <c r="O27" s="51">
        <v>90545554.668099999</v>
      </c>
      <c r="P27" s="51">
        <v>47080</v>
      </c>
      <c r="Q27" s="51">
        <v>39108</v>
      </c>
      <c r="R27" s="52">
        <v>20.384576045821799</v>
      </c>
      <c r="S27" s="51">
        <v>8.0829735705182699</v>
      </c>
      <c r="T27" s="51">
        <v>8.1713018333844705</v>
      </c>
      <c r="U27" s="53">
        <v>-1.09276941333045</v>
      </c>
    </row>
    <row r="28" spans="1:21" ht="12" thickBot="1">
      <c r="A28" s="75"/>
      <c r="B28" s="64" t="s">
        <v>26</v>
      </c>
      <c r="C28" s="65"/>
      <c r="D28" s="51">
        <v>1609045.6976000001</v>
      </c>
      <c r="E28" s="51">
        <v>1612679.8785999999</v>
      </c>
      <c r="F28" s="52">
        <v>99.774649572539204</v>
      </c>
      <c r="G28" s="51">
        <v>1475263.2359</v>
      </c>
      <c r="H28" s="52">
        <v>9.0683790149752106</v>
      </c>
      <c r="I28" s="51">
        <v>63823.497000000003</v>
      </c>
      <c r="J28" s="52">
        <v>3.9665434670498798</v>
      </c>
      <c r="K28" s="51">
        <v>59205.4954</v>
      </c>
      <c r="L28" s="52">
        <v>4.0132156729223301</v>
      </c>
      <c r="M28" s="52">
        <v>7.7999543265370994E-2</v>
      </c>
      <c r="N28" s="51">
        <v>7564773.2605999997</v>
      </c>
      <c r="O28" s="51">
        <v>342722073.477</v>
      </c>
      <c r="P28" s="51">
        <v>59332</v>
      </c>
      <c r="Q28" s="51">
        <v>58364</v>
      </c>
      <c r="R28" s="52">
        <v>1.65855664450689</v>
      </c>
      <c r="S28" s="51">
        <v>27.119357136115401</v>
      </c>
      <c r="T28" s="51">
        <v>26.7416714961278</v>
      </c>
      <c r="U28" s="53">
        <v>1.3926791777991401</v>
      </c>
    </row>
    <row r="29" spans="1:21" ht="12" thickBot="1">
      <c r="A29" s="75"/>
      <c r="B29" s="64" t="s">
        <v>27</v>
      </c>
      <c r="C29" s="65"/>
      <c r="D29" s="51">
        <v>849740.94869999995</v>
      </c>
      <c r="E29" s="51">
        <v>817988.30700000003</v>
      </c>
      <c r="F29" s="52">
        <v>103.88179652793001</v>
      </c>
      <c r="G29" s="51">
        <v>791615.16390000004</v>
      </c>
      <c r="H29" s="52">
        <v>7.3426820822424901</v>
      </c>
      <c r="I29" s="51">
        <v>130318.71799999999</v>
      </c>
      <c r="J29" s="52">
        <v>15.336287865069</v>
      </c>
      <c r="K29" s="51">
        <v>111124.6342</v>
      </c>
      <c r="L29" s="52">
        <v>14.0377091379262</v>
      </c>
      <c r="M29" s="52">
        <v>0.17272573213113901</v>
      </c>
      <c r="N29" s="51">
        <v>4387848.4256999996</v>
      </c>
      <c r="O29" s="51">
        <v>239748523.3335</v>
      </c>
      <c r="P29" s="51">
        <v>127619</v>
      </c>
      <c r="Q29" s="51">
        <v>119615</v>
      </c>
      <c r="R29" s="52">
        <v>6.6914684613133897</v>
      </c>
      <c r="S29" s="51">
        <v>6.6584203660896897</v>
      </c>
      <c r="T29" s="51">
        <v>7.15877194415416</v>
      </c>
      <c r="U29" s="53">
        <v>-7.5145687798968899</v>
      </c>
    </row>
    <row r="30" spans="1:21" ht="12" thickBot="1">
      <c r="A30" s="75"/>
      <c r="B30" s="64" t="s">
        <v>28</v>
      </c>
      <c r="C30" s="65"/>
      <c r="D30" s="51">
        <v>1136570.1291</v>
      </c>
      <c r="E30" s="51">
        <v>1120991.3873999999</v>
      </c>
      <c r="F30" s="52">
        <v>101.389728937716</v>
      </c>
      <c r="G30" s="51">
        <v>1010783.1391</v>
      </c>
      <c r="H30" s="52">
        <v>12.4445081377199</v>
      </c>
      <c r="I30" s="51">
        <v>162567.52160000001</v>
      </c>
      <c r="J30" s="52">
        <v>14.303342788775399</v>
      </c>
      <c r="K30" s="51">
        <v>113123.94409999999</v>
      </c>
      <c r="L30" s="52">
        <v>11.191712616093399</v>
      </c>
      <c r="M30" s="52">
        <v>0.43707437796097898</v>
      </c>
      <c r="N30" s="51">
        <v>4983557.3510999996</v>
      </c>
      <c r="O30" s="51">
        <v>414094891.75239998</v>
      </c>
      <c r="P30" s="51">
        <v>98036</v>
      </c>
      <c r="Q30" s="51">
        <v>85817</v>
      </c>
      <c r="R30" s="52">
        <v>14.2384376056026</v>
      </c>
      <c r="S30" s="51">
        <v>11.593395580195001</v>
      </c>
      <c r="T30" s="51">
        <v>11.934662400223701</v>
      </c>
      <c r="U30" s="53">
        <v>-2.94363129135079</v>
      </c>
    </row>
    <row r="31" spans="1:21" ht="12" thickBot="1">
      <c r="A31" s="75"/>
      <c r="B31" s="64" t="s">
        <v>29</v>
      </c>
      <c r="C31" s="65"/>
      <c r="D31" s="51">
        <v>1087835.5909</v>
      </c>
      <c r="E31" s="51">
        <v>1824231.4696</v>
      </c>
      <c r="F31" s="52">
        <v>59.632541649910799</v>
      </c>
      <c r="G31" s="51">
        <v>867462.13020000001</v>
      </c>
      <c r="H31" s="52">
        <v>25.404389774247701</v>
      </c>
      <c r="I31" s="51">
        <v>52811.947</v>
      </c>
      <c r="J31" s="52">
        <v>4.8547728573861999</v>
      </c>
      <c r="K31" s="51">
        <v>24800.344499999999</v>
      </c>
      <c r="L31" s="52">
        <v>2.8589541418116</v>
      </c>
      <c r="M31" s="52">
        <v>1.12948441099276</v>
      </c>
      <c r="N31" s="51">
        <v>4320561.5022</v>
      </c>
      <c r="O31" s="51">
        <v>419918290.64069998</v>
      </c>
      <c r="P31" s="51">
        <v>37641</v>
      </c>
      <c r="Q31" s="51">
        <v>29208</v>
      </c>
      <c r="R31" s="52">
        <v>28.872226787181599</v>
      </c>
      <c r="S31" s="51">
        <v>28.9002840227412</v>
      </c>
      <c r="T31" s="51">
        <v>25.081623959189301</v>
      </c>
      <c r="U31" s="53">
        <v>13.213226764647199</v>
      </c>
    </row>
    <row r="32" spans="1:21" ht="12" thickBot="1">
      <c r="A32" s="75"/>
      <c r="B32" s="64" t="s">
        <v>30</v>
      </c>
      <c r="C32" s="65"/>
      <c r="D32" s="51">
        <v>145753.98019999999</v>
      </c>
      <c r="E32" s="51">
        <v>168923.2291</v>
      </c>
      <c r="F32" s="52">
        <v>86.2841546284412</v>
      </c>
      <c r="G32" s="51">
        <v>150808.2353</v>
      </c>
      <c r="H32" s="52">
        <v>-3.3514450254959001</v>
      </c>
      <c r="I32" s="51">
        <v>39637.551099999997</v>
      </c>
      <c r="J32" s="52">
        <v>27.194832721281699</v>
      </c>
      <c r="K32" s="51">
        <v>38465.258399999999</v>
      </c>
      <c r="L32" s="52">
        <v>25.5060728769101</v>
      </c>
      <c r="M32" s="52">
        <v>3.0476662545961E-2</v>
      </c>
      <c r="N32" s="51">
        <v>649801.37</v>
      </c>
      <c r="O32" s="51">
        <v>42190682.476999998</v>
      </c>
      <c r="P32" s="51">
        <v>29117</v>
      </c>
      <c r="Q32" s="51">
        <v>25340</v>
      </c>
      <c r="R32" s="52">
        <v>14.9052880820837</v>
      </c>
      <c r="S32" s="51">
        <v>5.0058034893704697</v>
      </c>
      <c r="T32" s="51">
        <v>4.9827172257300703</v>
      </c>
      <c r="U32" s="53">
        <v>0.46118997058957201</v>
      </c>
    </row>
    <row r="33" spans="1:21" ht="12" thickBot="1">
      <c r="A33" s="75"/>
      <c r="B33" s="64" t="s">
        <v>31</v>
      </c>
      <c r="C33" s="65"/>
      <c r="D33" s="51">
        <v>2.2124000000000001</v>
      </c>
      <c r="E33" s="54"/>
      <c r="F33" s="54"/>
      <c r="G33" s="51">
        <v>0.85470000000000002</v>
      </c>
      <c r="H33" s="52">
        <v>158.85105885105901</v>
      </c>
      <c r="I33" s="51">
        <v>-26.1006</v>
      </c>
      <c r="J33" s="52">
        <v>-1179.74145724101</v>
      </c>
      <c r="K33" s="51">
        <v>0.64949999999999997</v>
      </c>
      <c r="L33" s="52">
        <v>75.991575991575999</v>
      </c>
      <c r="M33" s="52">
        <v>-41.185681293302501</v>
      </c>
      <c r="N33" s="51">
        <v>2.2566000000000002</v>
      </c>
      <c r="O33" s="51">
        <v>319.61110000000002</v>
      </c>
      <c r="P33" s="51">
        <v>4</v>
      </c>
      <c r="Q33" s="54"/>
      <c r="R33" s="54"/>
      <c r="S33" s="51">
        <v>0.55310000000000004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332363.00750000001</v>
      </c>
      <c r="E35" s="51">
        <v>291369.0808</v>
      </c>
      <c r="F35" s="52">
        <v>114.06941552873199</v>
      </c>
      <c r="G35" s="51">
        <v>335634.67090000003</v>
      </c>
      <c r="H35" s="52">
        <v>-0.97476920105634701</v>
      </c>
      <c r="I35" s="51">
        <v>14028.3462</v>
      </c>
      <c r="J35" s="52">
        <v>4.2207904861373597</v>
      </c>
      <c r="K35" s="51">
        <v>22130.6018</v>
      </c>
      <c r="L35" s="52">
        <v>6.5936578425158201</v>
      </c>
      <c r="M35" s="52">
        <v>-0.36611094778272102</v>
      </c>
      <c r="N35" s="51">
        <v>1469718.4047999999</v>
      </c>
      <c r="O35" s="51">
        <v>68169085.948300004</v>
      </c>
      <c r="P35" s="51">
        <v>21259</v>
      </c>
      <c r="Q35" s="51">
        <v>17719</v>
      </c>
      <c r="R35" s="52">
        <v>19.978554094474902</v>
      </c>
      <c r="S35" s="51">
        <v>15.6339906627781</v>
      </c>
      <c r="T35" s="51">
        <v>16.0143579152322</v>
      </c>
      <c r="U35" s="53">
        <v>-2.4329504901119599</v>
      </c>
    </row>
    <row r="36" spans="1:21" ht="12" customHeight="1" thickBot="1">
      <c r="A36" s="75"/>
      <c r="B36" s="64" t="s">
        <v>69</v>
      </c>
      <c r="C36" s="65"/>
      <c r="D36" s="51">
        <v>85456.48</v>
      </c>
      <c r="E36" s="54"/>
      <c r="F36" s="54"/>
      <c r="G36" s="51">
        <v>52515.43</v>
      </c>
      <c r="H36" s="52">
        <v>62.726421548866703</v>
      </c>
      <c r="I36" s="51">
        <v>4218.71</v>
      </c>
      <c r="J36" s="52">
        <v>4.9366765399183299</v>
      </c>
      <c r="K36" s="51">
        <v>600.04</v>
      </c>
      <c r="L36" s="52">
        <v>1.1425975184817101</v>
      </c>
      <c r="M36" s="52">
        <v>6.0307146190254004</v>
      </c>
      <c r="N36" s="51">
        <v>370232.83</v>
      </c>
      <c r="O36" s="51">
        <v>33001744.559999999</v>
      </c>
      <c r="P36" s="51">
        <v>62</v>
      </c>
      <c r="Q36" s="51">
        <v>39</v>
      </c>
      <c r="R36" s="52">
        <v>58.974358974358999</v>
      </c>
      <c r="S36" s="51">
        <v>1378.3303225806501</v>
      </c>
      <c r="T36" s="51">
        <v>1086.4353846153799</v>
      </c>
      <c r="U36" s="53">
        <v>21.177429908002502</v>
      </c>
    </row>
    <row r="37" spans="1:21" ht="12" thickBot="1">
      <c r="A37" s="75"/>
      <c r="B37" s="64" t="s">
        <v>36</v>
      </c>
      <c r="C37" s="65"/>
      <c r="D37" s="51">
        <v>338464.2</v>
      </c>
      <c r="E37" s="51">
        <v>218657.48790000001</v>
      </c>
      <c r="F37" s="52">
        <v>154.791954874553</v>
      </c>
      <c r="G37" s="51">
        <v>336483.87</v>
      </c>
      <c r="H37" s="52">
        <v>0.58853638363112204</v>
      </c>
      <c r="I37" s="51">
        <v>-43684.63</v>
      </c>
      <c r="J37" s="52">
        <v>-12.906721006239399</v>
      </c>
      <c r="K37" s="51">
        <v>-16708.11</v>
      </c>
      <c r="L37" s="52">
        <v>-4.9655010208958901</v>
      </c>
      <c r="M37" s="52">
        <v>1.6145763943378399</v>
      </c>
      <c r="N37" s="51">
        <v>1346961.24</v>
      </c>
      <c r="O37" s="51">
        <v>164756157.50999999</v>
      </c>
      <c r="P37" s="51">
        <v>141</v>
      </c>
      <c r="Q37" s="51">
        <v>174</v>
      </c>
      <c r="R37" s="52">
        <v>-18.965517241379299</v>
      </c>
      <c r="S37" s="51">
        <v>2400.4553191489399</v>
      </c>
      <c r="T37" s="51">
        <v>2675.2883333333298</v>
      </c>
      <c r="U37" s="53">
        <v>-11.4492034903544</v>
      </c>
    </row>
    <row r="38" spans="1:21" ht="12" thickBot="1">
      <c r="A38" s="75"/>
      <c r="B38" s="64" t="s">
        <v>37</v>
      </c>
      <c r="C38" s="65"/>
      <c r="D38" s="51">
        <v>134846.19</v>
      </c>
      <c r="E38" s="51">
        <v>115728.2503</v>
      </c>
      <c r="F38" s="52">
        <v>116.519682662134</v>
      </c>
      <c r="G38" s="51">
        <v>307074.42</v>
      </c>
      <c r="H38" s="52">
        <v>-56.086804625406401</v>
      </c>
      <c r="I38" s="51">
        <v>-4974.32</v>
      </c>
      <c r="J38" s="52">
        <v>-3.68888435038469</v>
      </c>
      <c r="K38" s="51">
        <v>-31346.92</v>
      </c>
      <c r="L38" s="52">
        <v>-10.2082485411843</v>
      </c>
      <c r="M38" s="52">
        <v>-0.84131391537031397</v>
      </c>
      <c r="N38" s="51">
        <v>475103.7</v>
      </c>
      <c r="O38" s="51">
        <v>142995418.24000001</v>
      </c>
      <c r="P38" s="51">
        <v>48</v>
      </c>
      <c r="Q38" s="51">
        <v>59</v>
      </c>
      <c r="R38" s="52">
        <v>-18.644067796610202</v>
      </c>
      <c r="S38" s="51">
        <v>2809.2956250000002</v>
      </c>
      <c r="T38" s="51">
        <v>3000.20271186441</v>
      </c>
      <c r="U38" s="53">
        <v>-6.7955499295096997</v>
      </c>
    </row>
    <row r="39" spans="1:21" ht="12" thickBot="1">
      <c r="A39" s="75"/>
      <c r="B39" s="64" t="s">
        <v>38</v>
      </c>
      <c r="C39" s="65"/>
      <c r="D39" s="51">
        <v>103365.83</v>
      </c>
      <c r="E39" s="51">
        <v>126584.2613</v>
      </c>
      <c r="F39" s="52">
        <v>81.657726591323097</v>
      </c>
      <c r="G39" s="51">
        <v>146929.12</v>
      </c>
      <c r="H39" s="52">
        <v>-29.6491873088194</v>
      </c>
      <c r="I39" s="51">
        <v>-13497.47</v>
      </c>
      <c r="J39" s="52">
        <v>-13.0579612237429</v>
      </c>
      <c r="K39" s="51">
        <v>-11689.77</v>
      </c>
      <c r="L39" s="52">
        <v>-7.9560607182565297</v>
      </c>
      <c r="M39" s="52">
        <v>0.15463948392483401</v>
      </c>
      <c r="N39" s="51">
        <v>502808.76</v>
      </c>
      <c r="O39" s="51">
        <v>108277014.58</v>
      </c>
      <c r="P39" s="51">
        <v>58</v>
      </c>
      <c r="Q39" s="51">
        <v>55</v>
      </c>
      <c r="R39" s="52">
        <v>5.4545454545454497</v>
      </c>
      <c r="S39" s="51">
        <v>1782.16948275862</v>
      </c>
      <c r="T39" s="51">
        <v>2540.4360000000001</v>
      </c>
      <c r="U39" s="53">
        <v>-42.547385340010301</v>
      </c>
    </row>
    <row r="40" spans="1:21" ht="12" thickBot="1">
      <c r="A40" s="75"/>
      <c r="B40" s="64" t="s">
        <v>72</v>
      </c>
      <c r="C40" s="65"/>
      <c r="D40" s="51">
        <v>13.76</v>
      </c>
      <c r="E40" s="54"/>
      <c r="F40" s="54"/>
      <c r="G40" s="51">
        <v>0.85</v>
      </c>
      <c r="H40" s="52">
        <v>1518.8235294117701</v>
      </c>
      <c r="I40" s="51">
        <v>-875.99</v>
      </c>
      <c r="J40" s="52">
        <v>-6366.2063953488396</v>
      </c>
      <c r="K40" s="51">
        <v>0.76</v>
      </c>
      <c r="L40" s="52">
        <v>89.411764705882405</v>
      </c>
      <c r="M40" s="52">
        <v>-1153.6184210526301</v>
      </c>
      <c r="N40" s="51">
        <v>132.55000000000001</v>
      </c>
      <c r="O40" s="51">
        <v>4753.0600000000004</v>
      </c>
      <c r="P40" s="51">
        <v>4</v>
      </c>
      <c r="Q40" s="54"/>
      <c r="R40" s="54"/>
      <c r="S40" s="51">
        <v>3.44</v>
      </c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115684.6155</v>
      </c>
      <c r="E41" s="51">
        <v>130654.63189999999</v>
      </c>
      <c r="F41" s="52">
        <v>88.542299509551498</v>
      </c>
      <c r="G41" s="51">
        <v>282148.7181</v>
      </c>
      <c r="H41" s="52">
        <v>-58.998709517794502</v>
      </c>
      <c r="I41" s="51">
        <v>7033.7785000000003</v>
      </c>
      <c r="J41" s="52">
        <v>6.0801330147481902</v>
      </c>
      <c r="K41" s="51">
        <v>15938.6664</v>
      </c>
      <c r="L41" s="52">
        <v>5.6490302374335002</v>
      </c>
      <c r="M41" s="52">
        <v>-0.55869717556796405</v>
      </c>
      <c r="N41" s="51">
        <v>546241.10849999997</v>
      </c>
      <c r="O41" s="51">
        <v>64394043.509800002</v>
      </c>
      <c r="P41" s="51">
        <v>217</v>
      </c>
      <c r="Q41" s="51">
        <v>218</v>
      </c>
      <c r="R41" s="52">
        <v>-0.45871559633027298</v>
      </c>
      <c r="S41" s="51">
        <v>533.10882718894004</v>
      </c>
      <c r="T41" s="51">
        <v>588.41448761467905</v>
      </c>
      <c r="U41" s="53">
        <v>-10.374178330035001</v>
      </c>
    </row>
    <row r="42" spans="1:21" ht="12" thickBot="1">
      <c r="A42" s="75"/>
      <c r="B42" s="64" t="s">
        <v>34</v>
      </c>
      <c r="C42" s="65"/>
      <c r="D42" s="51">
        <v>553325.36179999996</v>
      </c>
      <c r="E42" s="51">
        <v>405506.40600000002</v>
      </c>
      <c r="F42" s="52">
        <v>136.452927404555</v>
      </c>
      <c r="G42" s="51">
        <v>603275.75020000001</v>
      </c>
      <c r="H42" s="52">
        <v>-8.2798601441281701</v>
      </c>
      <c r="I42" s="51">
        <v>41367.738299999997</v>
      </c>
      <c r="J42" s="52">
        <v>7.4762049882239801</v>
      </c>
      <c r="K42" s="51">
        <v>44703.032500000001</v>
      </c>
      <c r="L42" s="52">
        <v>7.4100496307335302</v>
      </c>
      <c r="M42" s="52">
        <v>-7.4610021143419997E-2</v>
      </c>
      <c r="N42" s="51">
        <v>2404969.0828999998</v>
      </c>
      <c r="O42" s="51">
        <v>166474978.9851</v>
      </c>
      <c r="P42" s="51">
        <v>2799</v>
      </c>
      <c r="Q42" s="51">
        <v>2429</v>
      </c>
      <c r="R42" s="52">
        <v>15.232606010704</v>
      </c>
      <c r="S42" s="51">
        <v>197.686803072526</v>
      </c>
      <c r="T42" s="51">
        <v>191.67418513791699</v>
      </c>
      <c r="U42" s="53">
        <v>3.0414867564038501</v>
      </c>
    </row>
    <row r="43" spans="1:21" ht="12" thickBot="1">
      <c r="A43" s="75"/>
      <c r="B43" s="64" t="s">
        <v>39</v>
      </c>
      <c r="C43" s="65"/>
      <c r="D43" s="51">
        <v>170894.09</v>
      </c>
      <c r="E43" s="51">
        <v>94166.279599999994</v>
      </c>
      <c r="F43" s="52">
        <v>181.481195525537</v>
      </c>
      <c r="G43" s="51">
        <v>261379.56</v>
      </c>
      <c r="H43" s="52">
        <v>-34.618418517499997</v>
      </c>
      <c r="I43" s="51">
        <v>-6348.69</v>
      </c>
      <c r="J43" s="52">
        <v>-3.71498511153897</v>
      </c>
      <c r="K43" s="51">
        <v>-30636.86</v>
      </c>
      <c r="L43" s="52">
        <v>-11.7212149259108</v>
      </c>
      <c r="M43" s="52">
        <v>-0.79277608736665595</v>
      </c>
      <c r="N43" s="51">
        <v>789645.59</v>
      </c>
      <c r="O43" s="51">
        <v>78860038.730000004</v>
      </c>
      <c r="P43" s="51">
        <v>128</v>
      </c>
      <c r="Q43" s="51">
        <v>116</v>
      </c>
      <c r="R43" s="52">
        <v>10.3448275862069</v>
      </c>
      <c r="S43" s="51">
        <v>1335.110078125</v>
      </c>
      <c r="T43" s="51">
        <v>1490.52525862069</v>
      </c>
      <c r="U43" s="53">
        <v>-11.640626720004301</v>
      </c>
    </row>
    <row r="44" spans="1:21" ht="12" thickBot="1">
      <c r="A44" s="75"/>
      <c r="B44" s="64" t="s">
        <v>40</v>
      </c>
      <c r="C44" s="65"/>
      <c r="D44" s="51">
        <v>133614.60999999999</v>
      </c>
      <c r="E44" s="51">
        <v>19927.627799999998</v>
      </c>
      <c r="F44" s="52">
        <v>670.49932556448096</v>
      </c>
      <c r="G44" s="51">
        <v>133033.39000000001</v>
      </c>
      <c r="H44" s="52">
        <v>0.43689783444589297</v>
      </c>
      <c r="I44" s="51">
        <v>16713.8</v>
      </c>
      <c r="J44" s="52">
        <v>12.508961407738299</v>
      </c>
      <c r="K44" s="51">
        <v>16013.14</v>
      </c>
      <c r="L44" s="52">
        <v>12.036932983516399</v>
      </c>
      <c r="M44" s="52">
        <v>4.3755315946778998E-2</v>
      </c>
      <c r="N44" s="51">
        <v>571506.26</v>
      </c>
      <c r="O44" s="51">
        <v>31860355.920000002</v>
      </c>
      <c r="P44" s="51">
        <v>112</v>
      </c>
      <c r="Q44" s="51">
        <v>145</v>
      </c>
      <c r="R44" s="52">
        <v>-22.758620689655199</v>
      </c>
      <c r="S44" s="51">
        <v>1192.9875892857101</v>
      </c>
      <c r="T44" s="51">
        <v>1250.4989655172401</v>
      </c>
      <c r="U44" s="53">
        <v>-4.8207857942563699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1">
        <v>-8.5470000000000006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23771.8652</v>
      </c>
      <c r="E46" s="57"/>
      <c r="F46" s="57"/>
      <c r="G46" s="56">
        <v>21361.5825</v>
      </c>
      <c r="H46" s="58">
        <v>11.283259093749299</v>
      </c>
      <c r="I46" s="56">
        <v>1868.4262000000001</v>
      </c>
      <c r="J46" s="58">
        <v>7.8598216180360998</v>
      </c>
      <c r="K46" s="56">
        <v>1415.864</v>
      </c>
      <c r="L46" s="58">
        <v>6.62808572351791</v>
      </c>
      <c r="M46" s="58">
        <v>0.31963677302339799</v>
      </c>
      <c r="N46" s="56">
        <v>105022.4409</v>
      </c>
      <c r="O46" s="56">
        <v>8832656.7838000003</v>
      </c>
      <c r="P46" s="56">
        <v>35</v>
      </c>
      <c r="Q46" s="56">
        <v>23</v>
      </c>
      <c r="R46" s="58">
        <v>52.173913043478301</v>
      </c>
      <c r="S46" s="56">
        <v>679.19614857142903</v>
      </c>
      <c r="T46" s="56">
        <v>986.41476086956504</v>
      </c>
      <c r="U46" s="59">
        <v>-45.232678798947497</v>
      </c>
    </row>
  </sheetData>
  <mergeCells count="44">
    <mergeCell ref="B25:C25"/>
    <mergeCell ref="B24:C24"/>
    <mergeCell ref="B31:C31"/>
    <mergeCell ref="B32:C32"/>
    <mergeCell ref="B33:C33"/>
    <mergeCell ref="B46:C46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72364</v>
      </c>
      <c r="D2" s="37">
        <v>761083.58256752102</v>
      </c>
      <c r="E2" s="37">
        <v>580886.87307350396</v>
      </c>
      <c r="F2" s="37">
        <v>180196.70949401701</v>
      </c>
      <c r="G2" s="37">
        <v>580886.87307350396</v>
      </c>
      <c r="H2" s="37">
        <v>0.23676336426299199</v>
      </c>
    </row>
    <row r="3" spans="1:8">
      <c r="A3" s="37">
        <v>2</v>
      </c>
      <c r="B3" s="37">
        <v>13</v>
      </c>
      <c r="C3" s="37">
        <v>17616.297999999999</v>
      </c>
      <c r="D3" s="37">
        <v>153617.421437176</v>
      </c>
      <c r="E3" s="37">
        <v>119130.891080531</v>
      </c>
      <c r="F3" s="37">
        <v>34486.530356644696</v>
      </c>
      <c r="G3" s="37">
        <v>119130.891080531</v>
      </c>
      <c r="H3" s="37">
        <v>0.22449621946524201</v>
      </c>
    </row>
    <row r="4" spans="1:8">
      <c r="A4" s="37">
        <v>3</v>
      </c>
      <c r="B4" s="37">
        <v>14</v>
      </c>
      <c r="C4" s="37">
        <v>140200</v>
      </c>
      <c r="D4" s="37">
        <v>163521.51053164701</v>
      </c>
      <c r="E4" s="37">
        <v>119960.19551916</v>
      </c>
      <c r="F4" s="37">
        <v>43561.315012486099</v>
      </c>
      <c r="G4" s="37">
        <v>119960.19551916</v>
      </c>
      <c r="H4" s="37">
        <v>0.26639501354199902</v>
      </c>
    </row>
    <row r="5" spans="1:8">
      <c r="A5" s="37">
        <v>4</v>
      </c>
      <c r="B5" s="37">
        <v>15</v>
      </c>
      <c r="C5" s="37">
        <v>5850</v>
      </c>
      <c r="D5" s="37">
        <v>107249.40781965799</v>
      </c>
      <c r="E5" s="37">
        <v>84091.204475213701</v>
      </c>
      <c r="F5" s="37">
        <v>23158.203344444399</v>
      </c>
      <c r="G5" s="37">
        <v>84091.204475213701</v>
      </c>
      <c r="H5" s="37">
        <v>0.21592849615902199</v>
      </c>
    </row>
    <row r="6" spans="1:8">
      <c r="A6" s="37">
        <v>5</v>
      </c>
      <c r="B6" s="37">
        <v>16</v>
      </c>
      <c r="C6" s="37">
        <v>4758</v>
      </c>
      <c r="D6" s="37">
        <v>322813.560530769</v>
      </c>
      <c r="E6" s="37">
        <v>279844.31702991499</v>
      </c>
      <c r="F6" s="37">
        <v>42969.243500854704</v>
      </c>
      <c r="G6" s="37">
        <v>279844.31702991499</v>
      </c>
      <c r="H6" s="37">
        <v>0.13310854547189599</v>
      </c>
    </row>
    <row r="7" spans="1:8">
      <c r="A7" s="37">
        <v>6</v>
      </c>
      <c r="B7" s="37">
        <v>17</v>
      </c>
      <c r="C7" s="37">
        <v>25212</v>
      </c>
      <c r="D7" s="37">
        <v>441963.34159914497</v>
      </c>
      <c r="E7" s="37">
        <v>321632.74775470101</v>
      </c>
      <c r="F7" s="37">
        <v>120330.593844444</v>
      </c>
      <c r="G7" s="37">
        <v>321632.74775470101</v>
      </c>
      <c r="H7" s="37">
        <v>0.27226374343413901</v>
      </c>
    </row>
    <row r="8" spans="1:8">
      <c r="A8" s="37">
        <v>7</v>
      </c>
      <c r="B8" s="37">
        <v>18</v>
      </c>
      <c r="C8" s="37">
        <v>186310</v>
      </c>
      <c r="D8" s="37">
        <v>287160.22395384603</v>
      </c>
      <c r="E8" s="37">
        <v>235229.39165299101</v>
      </c>
      <c r="F8" s="37">
        <v>51930.832300854701</v>
      </c>
      <c r="G8" s="37">
        <v>235229.39165299101</v>
      </c>
      <c r="H8" s="37">
        <v>0.18084270720307399</v>
      </c>
    </row>
    <row r="9" spans="1:8">
      <c r="A9" s="37">
        <v>8</v>
      </c>
      <c r="B9" s="37">
        <v>19</v>
      </c>
      <c r="C9" s="37">
        <v>24305</v>
      </c>
      <c r="D9" s="37">
        <v>157624.594623932</v>
      </c>
      <c r="E9" s="37">
        <v>132020.581802564</v>
      </c>
      <c r="F9" s="37">
        <v>25604.012821367502</v>
      </c>
      <c r="G9" s="37">
        <v>132020.581802564</v>
      </c>
      <c r="H9" s="37">
        <v>0.16243666086789799</v>
      </c>
    </row>
    <row r="10" spans="1:8">
      <c r="A10" s="37">
        <v>9</v>
      </c>
      <c r="B10" s="37">
        <v>21</v>
      </c>
      <c r="C10" s="37">
        <v>216194</v>
      </c>
      <c r="D10" s="37">
        <v>955672.38490170904</v>
      </c>
      <c r="E10" s="37">
        <v>908780.67242734996</v>
      </c>
      <c r="F10" s="37">
        <v>46891.712474359003</v>
      </c>
      <c r="G10" s="37">
        <v>908780.67242734996</v>
      </c>
      <c r="H10" s="37">
        <v>4.9066723298886297E-2</v>
      </c>
    </row>
    <row r="11" spans="1:8">
      <c r="A11" s="37">
        <v>10</v>
      </c>
      <c r="B11" s="37">
        <v>22</v>
      </c>
      <c r="C11" s="37">
        <v>26819</v>
      </c>
      <c r="D11" s="37">
        <v>446807.16625213699</v>
      </c>
      <c r="E11" s="37">
        <v>389040.71837948699</v>
      </c>
      <c r="F11" s="37">
        <v>57766.447872649602</v>
      </c>
      <c r="G11" s="37">
        <v>389040.71837948699</v>
      </c>
      <c r="H11" s="37">
        <v>0.12928720091309301</v>
      </c>
    </row>
    <row r="12" spans="1:8">
      <c r="A12" s="37">
        <v>11</v>
      </c>
      <c r="B12" s="37">
        <v>23</v>
      </c>
      <c r="C12" s="37">
        <v>244334.29699999999</v>
      </c>
      <c r="D12" s="37">
        <v>2266200.3125376101</v>
      </c>
      <c r="E12" s="37">
        <v>1939804.6089059799</v>
      </c>
      <c r="F12" s="37">
        <v>326395.703631624</v>
      </c>
      <c r="G12" s="37">
        <v>1939804.6089059799</v>
      </c>
      <c r="H12" s="37">
        <v>0.144027737453684</v>
      </c>
    </row>
    <row r="13" spans="1:8">
      <c r="A13" s="37">
        <v>12</v>
      </c>
      <c r="B13" s="37">
        <v>24</v>
      </c>
      <c r="C13" s="37">
        <v>38477</v>
      </c>
      <c r="D13" s="37">
        <v>758954.10267606797</v>
      </c>
      <c r="E13" s="37">
        <v>686740.76486581203</v>
      </c>
      <c r="F13" s="37">
        <v>72213.337810256402</v>
      </c>
      <c r="G13" s="37">
        <v>686740.76486581203</v>
      </c>
      <c r="H13" s="37">
        <v>9.5148491266642501E-2</v>
      </c>
    </row>
    <row r="14" spans="1:8">
      <c r="A14" s="37">
        <v>13</v>
      </c>
      <c r="B14" s="37">
        <v>25</v>
      </c>
      <c r="C14" s="37">
        <v>106050</v>
      </c>
      <c r="D14" s="37">
        <v>1313467.8078000001</v>
      </c>
      <c r="E14" s="37">
        <v>1200230.6835</v>
      </c>
      <c r="F14" s="37">
        <v>113237.1243</v>
      </c>
      <c r="G14" s="37">
        <v>1200230.6835</v>
      </c>
      <c r="H14" s="37">
        <v>8.6212333204928104E-2</v>
      </c>
    </row>
    <row r="15" spans="1:8">
      <c r="A15" s="37">
        <v>14</v>
      </c>
      <c r="B15" s="37">
        <v>26</v>
      </c>
      <c r="C15" s="37">
        <v>80247</v>
      </c>
      <c r="D15" s="37">
        <v>455321.07153805299</v>
      </c>
      <c r="E15" s="37">
        <v>392216.86220353999</v>
      </c>
      <c r="F15" s="37">
        <v>63104.209334513303</v>
      </c>
      <c r="G15" s="37">
        <v>392216.86220353999</v>
      </c>
      <c r="H15" s="37">
        <v>0.13859277173654699</v>
      </c>
    </row>
    <row r="16" spans="1:8">
      <c r="A16" s="37">
        <v>15</v>
      </c>
      <c r="B16" s="37">
        <v>27</v>
      </c>
      <c r="C16" s="37">
        <v>182985.43900000001</v>
      </c>
      <c r="D16" s="37">
        <v>1459024.7544</v>
      </c>
      <c r="E16" s="37">
        <v>1297792.6466999999</v>
      </c>
      <c r="F16" s="37">
        <v>161232.10769999999</v>
      </c>
      <c r="G16" s="37">
        <v>1297792.6466999999</v>
      </c>
      <c r="H16" s="37">
        <v>0.11050676639568301</v>
      </c>
    </row>
    <row r="17" spans="1:8">
      <c r="A17" s="37">
        <v>16</v>
      </c>
      <c r="B17" s="37">
        <v>29</v>
      </c>
      <c r="C17" s="37">
        <v>274785</v>
      </c>
      <c r="D17" s="37">
        <v>3569660.8430760698</v>
      </c>
      <c r="E17" s="37">
        <v>3345489.1189914499</v>
      </c>
      <c r="F17" s="37">
        <v>224171.72408461501</v>
      </c>
      <c r="G17" s="37">
        <v>3345489.1189914499</v>
      </c>
      <c r="H17" s="37">
        <v>6.27991660662756E-2</v>
      </c>
    </row>
    <row r="18" spans="1:8">
      <c r="A18" s="37">
        <v>17</v>
      </c>
      <c r="B18" s="37">
        <v>31</v>
      </c>
      <c r="C18" s="37">
        <v>39652.79</v>
      </c>
      <c r="D18" s="37">
        <v>368297.38001546799</v>
      </c>
      <c r="E18" s="37">
        <v>313049.66640994902</v>
      </c>
      <c r="F18" s="37">
        <v>55247.713605518496</v>
      </c>
      <c r="G18" s="37">
        <v>313049.66640994902</v>
      </c>
      <c r="H18" s="37">
        <v>0.15000843504017899</v>
      </c>
    </row>
    <row r="19" spans="1:8">
      <c r="A19" s="37">
        <v>18</v>
      </c>
      <c r="B19" s="37">
        <v>32</v>
      </c>
      <c r="C19" s="37">
        <v>34930.468000000001</v>
      </c>
      <c r="D19" s="37">
        <v>510063.17412585299</v>
      </c>
      <c r="E19" s="37">
        <v>471423.32286069001</v>
      </c>
      <c r="F19" s="37">
        <v>38639.851265162601</v>
      </c>
      <c r="G19" s="37">
        <v>471423.32286069001</v>
      </c>
      <c r="H19" s="37">
        <v>7.5755030406544493E-2</v>
      </c>
    </row>
    <row r="20" spans="1:8">
      <c r="A20" s="37">
        <v>19</v>
      </c>
      <c r="B20" s="37">
        <v>33</v>
      </c>
      <c r="C20" s="37">
        <v>66754.835000000006</v>
      </c>
      <c r="D20" s="37">
        <v>918306.70871746505</v>
      </c>
      <c r="E20" s="37">
        <v>748933.22853183805</v>
      </c>
      <c r="F20" s="37">
        <v>169373.48018562701</v>
      </c>
      <c r="G20" s="37">
        <v>748933.22853183805</v>
      </c>
      <c r="H20" s="37">
        <v>0.18444107897477799</v>
      </c>
    </row>
    <row r="21" spans="1:8">
      <c r="A21" s="37">
        <v>20</v>
      </c>
      <c r="B21" s="37">
        <v>34</v>
      </c>
      <c r="C21" s="37">
        <v>53038.063999999998</v>
      </c>
      <c r="D21" s="37">
        <v>380546.13563608698</v>
      </c>
      <c r="E21" s="37">
        <v>278543.920534959</v>
      </c>
      <c r="F21" s="37">
        <v>102002.215101127</v>
      </c>
      <c r="G21" s="37">
        <v>278543.920534959</v>
      </c>
      <c r="H21" s="37">
        <v>0.26804165263859497</v>
      </c>
    </row>
    <row r="22" spans="1:8">
      <c r="A22" s="37">
        <v>21</v>
      </c>
      <c r="B22" s="37">
        <v>35</v>
      </c>
      <c r="C22" s="37">
        <v>56653.281000000003</v>
      </c>
      <c r="D22" s="37">
        <v>1609045.69836018</v>
      </c>
      <c r="E22" s="37">
        <v>1545222.19981504</v>
      </c>
      <c r="F22" s="37">
        <v>63823.498545132701</v>
      </c>
      <c r="G22" s="37">
        <v>1545222.19981504</v>
      </c>
      <c r="H22" s="37">
        <v>3.9665435612038301E-2</v>
      </c>
    </row>
    <row r="23" spans="1:8">
      <c r="A23" s="37">
        <v>22</v>
      </c>
      <c r="B23" s="37">
        <v>36</v>
      </c>
      <c r="C23" s="37">
        <v>179232.18900000001</v>
      </c>
      <c r="D23" s="37">
        <v>849741.04934424802</v>
      </c>
      <c r="E23" s="37">
        <v>719422.25265153998</v>
      </c>
      <c r="F23" s="37">
        <v>130318.796692708</v>
      </c>
      <c r="G23" s="37">
        <v>719422.25265153998</v>
      </c>
      <c r="H23" s="37">
        <v>0.15336295309409401</v>
      </c>
    </row>
    <row r="24" spans="1:8">
      <c r="A24" s="37">
        <v>23</v>
      </c>
      <c r="B24" s="37">
        <v>37</v>
      </c>
      <c r="C24" s="37">
        <v>193497.726</v>
      </c>
      <c r="D24" s="37">
        <v>1136570.0724185801</v>
      </c>
      <c r="E24" s="37">
        <v>974002.59122270404</v>
      </c>
      <c r="F24" s="37">
        <v>162567.48119588001</v>
      </c>
      <c r="G24" s="37">
        <v>974002.59122270404</v>
      </c>
      <c r="H24" s="37">
        <v>0.14303339947174701</v>
      </c>
    </row>
    <row r="25" spans="1:8">
      <c r="A25" s="37">
        <v>24</v>
      </c>
      <c r="B25" s="37">
        <v>38</v>
      </c>
      <c r="C25" s="37">
        <v>233327.427</v>
      </c>
      <c r="D25" s="37">
        <v>1087835.5546460201</v>
      </c>
      <c r="E25" s="37">
        <v>1035023.64629558</v>
      </c>
      <c r="F25" s="37">
        <v>52811.9083504425</v>
      </c>
      <c r="G25" s="37">
        <v>1035023.64629558</v>
      </c>
      <c r="H25" s="37">
        <v>4.8547694662937797E-2</v>
      </c>
    </row>
    <row r="26" spans="1:8">
      <c r="A26" s="37">
        <v>25</v>
      </c>
      <c r="B26" s="37">
        <v>39</v>
      </c>
      <c r="C26" s="37">
        <v>90422.9</v>
      </c>
      <c r="D26" s="37">
        <v>145753.92881496099</v>
      </c>
      <c r="E26" s="37">
        <v>106116.433837907</v>
      </c>
      <c r="F26" s="37">
        <v>39637.494977053597</v>
      </c>
      <c r="G26" s="37">
        <v>106116.433837907</v>
      </c>
      <c r="H26" s="37">
        <v>0.27194803803453299</v>
      </c>
    </row>
    <row r="27" spans="1:8">
      <c r="A27" s="37">
        <v>26</v>
      </c>
      <c r="B27" s="37">
        <v>40</v>
      </c>
      <c r="C27" s="37">
        <v>2</v>
      </c>
      <c r="D27" s="37">
        <v>2.2124000000000001</v>
      </c>
      <c r="E27" s="37">
        <v>28.312999999999999</v>
      </c>
      <c r="F27" s="37">
        <v>-26.1006</v>
      </c>
      <c r="G27" s="37">
        <v>28.312999999999999</v>
      </c>
      <c r="H27" s="37">
        <v>-11.79741457241</v>
      </c>
    </row>
    <row r="28" spans="1:8">
      <c r="A28" s="37">
        <v>27</v>
      </c>
      <c r="B28" s="37">
        <v>42</v>
      </c>
      <c r="C28" s="37">
        <v>19422.503000000001</v>
      </c>
      <c r="D28" s="37">
        <v>332363.00870000001</v>
      </c>
      <c r="E28" s="37">
        <v>318334.64720000001</v>
      </c>
      <c r="F28" s="37">
        <v>14028.361500000001</v>
      </c>
      <c r="G28" s="37">
        <v>318334.64720000001</v>
      </c>
      <c r="H28" s="37">
        <v>4.2207950742985299E-2</v>
      </c>
    </row>
    <row r="29" spans="1:8">
      <c r="A29" s="37">
        <v>28</v>
      </c>
      <c r="B29" s="37">
        <v>75</v>
      </c>
      <c r="C29" s="37">
        <v>220</v>
      </c>
      <c r="D29" s="37">
        <v>115684.615384615</v>
      </c>
      <c r="E29" s="37">
        <v>108650.837606838</v>
      </c>
      <c r="F29" s="37">
        <v>7033.7777777777801</v>
      </c>
      <c r="G29" s="37">
        <v>108650.837606838</v>
      </c>
      <c r="H29" s="37">
        <v>6.08013239650982E-2</v>
      </c>
    </row>
    <row r="30" spans="1:8">
      <c r="A30" s="37">
        <v>29</v>
      </c>
      <c r="B30" s="37">
        <v>76</v>
      </c>
      <c r="C30" s="37">
        <v>2897</v>
      </c>
      <c r="D30" s="37">
        <v>553325.34900000005</v>
      </c>
      <c r="E30" s="37">
        <v>511957.63077350397</v>
      </c>
      <c r="F30" s="37">
        <v>41367.718226495701</v>
      </c>
      <c r="G30" s="37">
        <v>511957.63077350397</v>
      </c>
      <c r="H30" s="37">
        <v>7.4762015333759299E-2</v>
      </c>
    </row>
    <row r="31" spans="1:8" ht="14.25">
      <c r="A31" s="30">
        <v>30</v>
      </c>
      <c r="B31" s="31">
        <v>99</v>
      </c>
      <c r="C31" s="30">
        <v>36</v>
      </c>
      <c r="D31" s="30">
        <v>23771.8652144316</v>
      </c>
      <c r="E31" s="30">
        <v>21903.4388775433</v>
      </c>
      <c r="F31" s="30">
        <v>1868.42633688828</v>
      </c>
      <c r="G31" s="30">
        <v>21903.4388775433</v>
      </c>
      <c r="H31" s="30">
        <v>7.8598221891060804E-2</v>
      </c>
    </row>
    <row r="32" spans="1:8" ht="14.25">
      <c r="A32" s="30"/>
      <c r="B32" s="33">
        <v>70</v>
      </c>
      <c r="C32" s="34">
        <v>108</v>
      </c>
      <c r="D32" s="34">
        <v>85456.48</v>
      </c>
      <c r="E32" s="34">
        <v>81237.77</v>
      </c>
      <c r="F32" s="30"/>
      <c r="G32" s="30"/>
      <c r="H32" s="30"/>
    </row>
    <row r="33" spans="1:8" ht="14.25">
      <c r="A33" s="30"/>
      <c r="B33" s="33">
        <v>71</v>
      </c>
      <c r="C33" s="34">
        <v>131</v>
      </c>
      <c r="D33" s="34">
        <v>338464.2</v>
      </c>
      <c r="E33" s="34">
        <v>382148.83</v>
      </c>
      <c r="F33" s="30"/>
      <c r="G33" s="30"/>
      <c r="H33" s="30"/>
    </row>
    <row r="34" spans="1:8" ht="14.25">
      <c r="A34" s="30"/>
      <c r="B34" s="33">
        <v>72</v>
      </c>
      <c r="C34" s="34">
        <v>46</v>
      </c>
      <c r="D34" s="34">
        <v>134846.19</v>
      </c>
      <c r="E34" s="34">
        <v>139820.51</v>
      </c>
      <c r="F34" s="30"/>
      <c r="G34" s="30"/>
      <c r="H34" s="30"/>
    </row>
    <row r="35" spans="1:8" ht="14.25">
      <c r="A35" s="30"/>
      <c r="B35" s="33">
        <v>73</v>
      </c>
      <c r="C35" s="34">
        <v>52</v>
      </c>
      <c r="D35" s="34">
        <v>103365.83</v>
      </c>
      <c r="E35" s="34">
        <v>116863.3</v>
      </c>
      <c r="F35" s="30"/>
      <c r="G35" s="30"/>
      <c r="H35" s="30"/>
    </row>
    <row r="36" spans="1:8" ht="14.25">
      <c r="A36" s="30"/>
      <c r="B36" s="33">
        <v>74</v>
      </c>
      <c r="C36" s="34">
        <v>17</v>
      </c>
      <c r="D36" s="34">
        <v>13.76</v>
      </c>
      <c r="E36" s="34">
        <v>889.75</v>
      </c>
      <c r="F36" s="30"/>
      <c r="G36" s="30"/>
      <c r="H36" s="30"/>
    </row>
    <row r="37" spans="1:8" ht="14.25">
      <c r="A37" s="30"/>
      <c r="B37" s="33">
        <v>77</v>
      </c>
      <c r="C37" s="34">
        <v>118</v>
      </c>
      <c r="D37" s="34">
        <v>170894.09</v>
      </c>
      <c r="E37" s="34">
        <v>177242.78</v>
      </c>
      <c r="F37" s="30"/>
      <c r="G37" s="30"/>
      <c r="H37" s="30"/>
    </row>
    <row r="38" spans="1:8" ht="14.25">
      <c r="A38" s="30"/>
      <c r="B38" s="33">
        <v>78</v>
      </c>
      <c r="C38" s="34">
        <v>98</v>
      </c>
      <c r="D38" s="34">
        <v>133614.60999999999</v>
      </c>
      <c r="E38" s="34">
        <v>116900.81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2015-12-07T02:04:27Z</dcterms:modified>
</cp:coreProperties>
</file>