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<sst xmlns="http://schemas.openxmlformats.org/spreadsheetml/2006/main" count="118" uniqueCount="76">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</sst>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14586539.744700003</v>
      </c>
      <c r="F3" s="25">
        <f>RA!I7</f>
        <v>1603634.9002</v>
      </c>
      <c r="G3" s="16">
        <f>SUM(G4:G40)</f>
        <v>12982904.8445</v>
      </c>
      <c r="H3" s="27">
        <f>RA!J7</f>
        <v>10.993936384279801</v>
      </c>
      <c r="I3" s="20">
        <f>SUM(I4:I40)</f>
        <v>14586544.237172283</v>
      </c>
      <c r="J3" s="21">
        <f>SUM(J4:J40)</f>
        <v>12982904.842922887</v>
      </c>
      <c r="K3" s="22">
        <f>E3-I3</f>
        <v>-4.4924722798168659</v>
      </c>
      <c r="L3" s="22">
        <f>G3-J3</f>
        <v>1.5771128237247467E-3</v>
      </c>
    </row>
    <row r="4" spans="1:13">
      <c r="A4" s="63">
        <f>RA!A8</f>
        <v>42345</v>
      </c>
      <c r="B4" s="12">
        <v>12</v>
      </c>
      <c r="C4" s="61" t="s">
        <v>6</v>
      </c>
      <c r="D4" s="61"/>
      <c r="E4" s="15">
        <f>VLOOKUP(C4,RA!B8:D36,3,0)</f>
        <v>535061.99719999998</v>
      </c>
      <c r="F4" s="25">
        <f>VLOOKUP(C4,RA!B8:I39,8,0)</f>
        <v>135692.39009999999</v>
      </c>
      <c r="G4" s="16">
        <f t="shared" ref="G4:G40" si="0">E4-F4</f>
        <v>399369.60710000002</v>
      </c>
      <c r="H4" s="27">
        <f>RA!J8</f>
        <v>25.360124772471899</v>
      </c>
      <c r="I4" s="20">
        <f>VLOOKUP(B4,RMS!B:D,3,FALSE)</f>
        <v>535062.650876923</v>
      </c>
      <c r="J4" s="21">
        <f>VLOOKUP(B4,RMS!B:E,4,FALSE)</f>
        <v>399369.61811623903</v>
      </c>
      <c r="K4" s="22">
        <f t="shared" ref="K4:K40" si="1">E4-I4</f>
        <v>-0.6536769230151549</v>
      </c>
      <c r="L4" s="22">
        <f t="shared" ref="L4:L40" si="2">G4-J4</f>
        <v>-1.1016239004675299E-2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59267.3102</v>
      </c>
      <c r="F5" s="25">
        <f>VLOOKUP(C5,RA!B9:I40,8,0)</f>
        <v>13731.9566</v>
      </c>
      <c r="G5" s="16">
        <f t="shared" si="0"/>
        <v>45535.353600000002</v>
      </c>
      <c r="H5" s="27">
        <f>RA!J9</f>
        <v>23.169528958984198</v>
      </c>
      <c r="I5" s="20">
        <f>VLOOKUP(B5,RMS!B:D,3,FALSE)</f>
        <v>59267.3435457757</v>
      </c>
      <c r="J5" s="21">
        <f>VLOOKUP(B5,RMS!B:E,4,FALSE)</f>
        <v>45535.3587821572</v>
      </c>
      <c r="K5" s="22">
        <f t="shared" si="1"/>
        <v>-3.3345775700581726E-2</v>
      </c>
      <c r="L5" s="22">
        <f t="shared" si="2"/>
        <v>-5.1821571978507563E-3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79958.382700000002</v>
      </c>
      <c r="F6" s="25">
        <f>VLOOKUP(C6,RA!B10:I41,8,0)</f>
        <v>23977.863300000001</v>
      </c>
      <c r="G6" s="16">
        <f t="shared" si="0"/>
        <v>55980.519400000005</v>
      </c>
      <c r="H6" s="27">
        <f>RA!J10</f>
        <v>29.987929333143001</v>
      </c>
      <c r="I6" s="20">
        <f>VLOOKUP(B6,RMS!B:D,3,FALSE)</f>
        <v>79960.154695083605</v>
      </c>
      <c r="J6" s="21">
        <f>VLOOKUP(B6,RMS!B:E,4,FALSE)</f>
        <v>55980.519287235002</v>
      </c>
      <c r="K6" s="22">
        <f>E6-I6</f>
        <v>-1.7719950836035423</v>
      </c>
      <c r="L6" s="22">
        <f t="shared" si="2"/>
        <v>1.1276500299572945E-4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83125.046100000007</v>
      </c>
      <c r="F7" s="25">
        <f>VLOOKUP(C7,RA!B11:I42,8,0)</f>
        <v>18182.073</v>
      </c>
      <c r="G7" s="16">
        <f t="shared" si="0"/>
        <v>64942.973100000003</v>
      </c>
      <c r="H7" s="27">
        <f>RA!J11</f>
        <v>21.8731583957582</v>
      </c>
      <c r="I7" s="20">
        <f>VLOOKUP(B7,RMS!B:D,3,FALSE)</f>
        <v>83125.072536752094</v>
      </c>
      <c r="J7" s="21">
        <f>VLOOKUP(B7,RMS!B:E,4,FALSE)</f>
        <v>64942.972522222197</v>
      </c>
      <c r="K7" s="22">
        <f t="shared" si="1"/>
        <v>-2.6436752086738124E-2</v>
      </c>
      <c r="L7" s="22">
        <f t="shared" si="2"/>
        <v>5.7777780602918938E-4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236091.7303</v>
      </c>
      <c r="F8" s="25">
        <f>VLOOKUP(C8,RA!B12:I43,8,0)</f>
        <v>38457.347699999998</v>
      </c>
      <c r="G8" s="16">
        <f t="shared" si="0"/>
        <v>197634.38260000001</v>
      </c>
      <c r="H8" s="27">
        <f>RA!J12</f>
        <v>16.2891549192056</v>
      </c>
      <c r="I8" s="20">
        <f>VLOOKUP(B8,RMS!B:D,3,FALSE)</f>
        <v>236091.72263247901</v>
      </c>
      <c r="J8" s="21">
        <f>VLOOKUP(B8,RMS!B:E,4,FALSE)</f>
        <v>197634.385155556</v>
      </c>
      <c r="K8" s="22">
        <f t="shared" si="1"/>
        <v>7.667520985705778E-3</v>
      </c>
      <c r="L8" s="22">
        <f t="shared" si="2"/>
        <v>-2.5555559841450304E-3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284785.84749999997</v>
      </c>
      <c r="F9" s="25">
        <f>VLOOKUP(C9,RA!B13:I44,8,0)</f>
        <v>81952.084000000003</v>
      </c>
      <c r="G9" s="16">
        <f t="shared" si="0"/>
        <v>202833.76349999997</v>
      </c>
      <c r="H9" s="27">
        <f>RA!J13</f>
        <v>28.776740389109399</v>
      </c>
      <c r="I9" s="20">
        <f>VLOOKUP(B9,RMS!B:D,3,FALSE)</f>
        <v>284786.043305128</v>
      </c>
      <c r="J9" s="21">
        <f>VLOOKUP(B9,RMS!B:E,4,FALSE)</f>
        <v>202833.76190170899</v>
      </c>
      <c r="K9" s="22">
        <f t="shared" si="1"/>
        <v>-0.19580512802349404</v>
      </c>
      <c r="L9" s="22">
        <f t="shared" si="2"/>
        <v>1.5982909826561809E-3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202398.2758</v>
      </c>
      <c r="F10" s="25">
        <f>VLOOKUP(C10,RA!B14:I44,8,0)</f>
        <v>36167.1152</v>
      </c>
      <c r="G10" s="16">
        <f t="shared" si="0"/>
        <v>166231.1606</v>
      </c>
      <c r="H10" s="27">
        <f>RA!J14</f>
        <v>17.869280287614</v>
      </c>
      <c r="I10" s="20">
        <f>VLOOKUP(B10,RMS!B:D,3,FALSE)</f>
        <v>202398.27744444399</v>
      </c>
      <c r="J10" s="21">
        <f>VLOOKUP(B10,RMS!B:E,4,FALSE)</f>
        <v>166231.16562136801</v>
      </c>
      <c r="K10" s="22">
        <f t="shared" si="1"/>
        <v>-1.6444439825136214E-3</v>
      </c>
      <c r="L10" s="22">
        <f t="shared" si="2"/>
        <v>-5.0213680078741163E-3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95442.309399999998</v>
      </c>
      <c r="F11" s="25">
        <f>VLOOKUP(C11,RA!B15:I45,8,0)</f>
        <v>15123.984</v>
      </c>
      <c r="G11" s="16">
        <f t="shared" si="0"/>
        <v>80318.325400000002</v>
      </c>
      <c r="H11" s="27">
        <f>RA!J15</f>
        <v>15.8462049955384</v>
      </c>
      <c r="I11" s="20">
        <f>VLOOKUP(B11,RMS!B:D,3,FALSE)</f>
        <v>95442.400785470105</v>
      </c>
      <c r="J11" s="21">
        <f>VLOOKUP(B11,RMS!B:E,4,FALSE)</f>
        <v>80318.325911111097</v>
      </c>
      <c r="K11" s="22">
        <f t="shared" si="1"/>
        <v>-9.1385470106615685E-2</v>
      </c>
      <c r="L11" s="22">
        <f t="shared" si="2"/>
        <v>-5.1111109496559948E-4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470406.12469999999</v>
      </c>
      <c r="F12" s="25">
        <f>VLOOKUP(C12,RA!B16:I46,8,0)</f>
        <v>25104.699400000001</v>
      </c>
      <c r="G12" s="16">
        <f t="shared" si="0"/>
        <v>445301.4253</v>
      </c>
      <c r="H12" s="27">
        <f>RA!J16</f>
        <v>5.3368138894897399</v>
      </c>
      <c r="I12" s="20">
        <f>VLOOKUP(B12,RMS!B:D,3,FALSE)</f>
        <v>470405.78332393197</v>
      </c>
      <c r="J12" s="21">
        <f>VLOOKUP(B12,RMS!B:E,4,FALSE)</f>
        <v>445301.42508290597</v>
      </c>
      <c r="K12" s="22">
        <f t="shared" si="1"/>
        <v>0.34137606801232323</v>
      </c>
      <c r="L12" s="22">
        <f t="shared" si="2"/>
        <v>2.1709402790293097E-4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376531.8665</v>
      </c>
      <c r="F13" s="25">
        <f>VLOOKUP(C13,RA!B17:I47,8,0)</f>
        <v>46920.540200000003</v>
      </c>
      <c r="G13" s="16">
        <f t="shared" si="0"/>
        <v>329611.32630000002</v>
      </c>
      <c r="H13" s="27">
        <f>RA!J17</f>
        <v>12.4612401696949</v>
      </c>
      <c r="I13" s="20">
        <f>VLOOKUP(B13,RMS!B:D,3,FALSE)</f>
        <v>376531.86247264902</v>
      </c>
      <c r="J13" s="21">
        <f>VLOOKUP(B13,RMS!B:E,4,FALSE)</f>
        <v>329611.32760256401</v>
      </c>
      <c r="K13" s="22">
        <f t="shared" si="1"/>
        <v>4.027350980322808E-3</v>
      </c>
      <c r="L13" s="22">
        <f t="shared" si="2"/>
        <v>-1.3025639927946031E-3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1175215.713</v>
      </c>
      <c r="F14" s="25">
        <f>VLOOKUP(C14,RA!B18:I48,8,0)</f>
        <v>169398.78779999999</v>
      </c>
      <c r="G14" s="16">
        <f t="shared" si="0"/>
        <v>1005816.9251999999</v>
      </c>
      <c r="H14" s="27">
        <f>RA!J18</f>
        <v>14.414271858871899</v>
      </c>
      <c r="I14" s="20">
        <f>VLOOKUP(B14,RMS!B:D,3,FALSE)</f>
        <v>1175215.72513162</v>
      </c>
      <c r="J14" s="21">
        <f>VLOOKUP(B14,RMS!B:E,4,FALSE)</f>
        <v>1005816.93356154</v>
      </c>
      <c r="K14" s="22">
        <f t="shared" si="1"/>
        <v>-1.2131619965657592E-2</v>
      </c>
      <c r="L14" s="22">
        <f t="shared" si="2"/>
        <v>-8.3615400362759829E-3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743818.00910000002</v>
      </c>
      <c r="F15" s="25">
        <f>VLOOKUP(C15,RA!B19:I49,8,0)</f>
        <v>3810.4537</v>
      </c>
      <c r="G15" s="16">
        <f t="shared" si="0"/>
        <v>740007.55540000007</v>
      </c>
      <c r="H15" s="27">
        <f>RA!J19</f>
        <v>0.51228306566690296</v>
      </c>
      <c r="I15" s="20">
        <f>VLOOKUP(B15,RMS!B:D,3,FALSE)</f>
        <v>743818.02923076903</v>
      </c>
      <c r="J15" s="21">
        <f>VLOOKUP(B15,RMS!B:E,4,FALSE)</f>
        <v>740007.55548888899</v>
      </c>
      <c r="K15" s="22">
        <f t="shared" si="1"/>
        <v>-2.0130769000388682E-2</v>
      </c>
      <c r="L15" s="22">
        <f t="shared" si="2"/>
        <v>-8.8888918980956078E-5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961363.11179999996</v>
      </c>
      <c r="F16" s="25">
        <f>VLOOKUP(C16,RA!B20:I50,8,0)</f>
        <v>82222.130999999994</v>
      </c>
      <c r="G16" s="16">
        <f t="shared" si="0"/>
        <v>879140.98080000002</v>
      </c>
      <c r="H16" s="27">
        <f>RA!J20</f>
        <v>8.5526613192024907</v>
      </c>
      <c r="I16" s="20">
        <f>VLOOKUP(B16,RMS!B:D,3,FALSE)</f>
        <v>961363.18629999994</v>
      </c>
      <c r="J16" s="21">
        <f>VLOOKUP(B16,RMS!B:E,4,FALSE)</f>
        <v>879140.98080000002</v>
      </c>
      <c r="K16" s="22">
        <f t="shared" si="1"/>
        <v>-7.4499999987892807E-2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289945.16330000001</v>
      </c>
      <c r="F17" s="25">
        <f>VLOOKUP(C17,RA!B21:I51,8,0)</f>
        <v>44478.288099999998</v>
      </c>
      <c r="G17" s="16">
        <f t="shared" si="0"/>
        <v>245466.87520000001</v>
      </c>
      <c r="H17" s="27">
        <f>RA!J21</f>
        <v>15.340241442130701</v>
      </c>
      <c r="I17" s="20">
        <f>VLOOKUP(B17,RMS!B:D,3,FALSE)</f>
        <v>289945.09986666701</v>
      </c>
      <c r="J17" s="21">
        <f>VLOOKUP(B17,RMS!B:E,4,FALSE)</f>
        <v>245466.87520000001</v>
      </c>
      <c r="K17" s="22">
        <f t="shared" si="1"/>
        <v>6.3433333009015769E-2</v>
      </c>
      <c r="L17" s="22">
        <f t="shared" si="2"/>
        <v>0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868766.10030000005</v>
      </c>
      <c r="F18" s="25">
        <f>VLOOKUP(C18,RA!B22:I52,8,0)</f>
        <v>96543.7984</v>
      </c>
      <c r="G18" s="16">
        <f t="shared" si="0"/>
        <v>772222.30190000008</v>
      </c>
      <c r="H18" s="27">
        <f>RA!J22</f>
        <v>11.1127492620467</v>
      </c>
      <c r="I18" s="20">
        <f>VLOOKUP(B18,RMS!B:D,3,FALSE)</f>
        <v>868766.99616239301</v>
      </c>
      <c r="J18" s="21">
        <f>VLOOKUP(B18,RMS!B:E,4,FALSE)</f>
        <v>772222.30142478598</v>
      </c>
      <c r="K18" s="22">
        <f t="shared" si="1"/>
        <v>-0.89586239296477288</v>
      </c>
      <c r="L18" s="22">
        <f t="shared" si="2"/>
        <v>4.7521409578621387E-4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2167248.1217999998</v>
      </c>
      <c r="F19" s="25">
        <f>VLOOKUP(C19,RA!B23:I53,8,0)</f>
        <v>223815.97659999999</v>
      </c>
      <c r="G19" s="16">
        <f t="shared" si="0"/>
        <v>1943432.1451999999</v>
      </c>
      <c r="H19" s="27">
        <f>RA!J23</f>
        <v>10.327196703906299</v>
      </c>
      <c r="I19" s="20">
        <f>VLOOKUP(B19,RMS!B:D,3,FALSE)</f>
        <v>2167249.5599162402</v>
      </c>
      <c r="J19" s="21">
        <f>VLOOKUP(B19,RMS!B:E,4,FALSE)</f>
        <v>1943432.1668</v>
      </c>
      <c r="K19" s="22">
        <f t="shared" si="1"/>
        <v>-1.4381162403151393</v>
      </c>
      <c r="L19" s="22">
        <f t="shared" si="2"/>
        <v>-2.1600000094622374E-2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243780.8812</v>
      </c>
      <c r="F20" s="25">
        <f>VLOOKUP(C20,RA!B24:I54,8,0)</f>
        <v>34973.600599999998</v>
      </c>
      <c r="G20" s="16">
        <f t="shared" si="0"/>
        <v>208807.2806</v>
      </c>
      <c r="H20" s="27">
        <f>RA!J24</f>
        <v>14.3463262696583</v>
      </c>
      <c r="I20" s="20">
        <f>VLOOKUP(B20,RMS!B:D,3,FALSE)</f>
        <v>243780.894066598</v>
      </c>
      <c r="J20" s="21">
        <f>VLOOKUP(B20,RMS!B:E,4,FALSE)</f>
        <v>208807.27089833401</v>
      </c>
      <c r="K20" s="22">
        <f t="shared" si="1"/>
        <v>-1.2866598000982776E-2</v>
      </c>
      <c r="L20" s="22">
        <f t="shared" si="2"/>
        <v>9.7016659856308252E-3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310382.9241</v>
      </c>
      <c r="F21" s="25">
        <f>VLOOKUP(C21,RA!B25:I55,8,0)</f>
        <v>29154.819200000002</v>
      </c>
      <c r="G21" s="16">
        <f t="shared" si="0"/>
        <v>281228.10489999998</v>
      </c>
      <c r="H21" s="27">
        <f>RA!J25</f>
        <v>9.3931775675284293</v>
      </c>
      <c r="I21" s="20">
        <f>VLOOKUP(B21,RMS!B:D,3,FALSE)</f>
        <v>310382.92096262</v>
      </c>
      <c r="J21" s="21">
        <f>VLOOKUP(B21,RMS!B:E,4,FALSE)</f>
        <v>281228.11384612601</v>
      </c>
      <c r="K21" s="22">
        <f t="shared" si="1"/>
        <v>3.1373800011351705E-3</v>
      </c>
      <c r="L21" s="22">
        <f t="shared" si="2"/>
        <v>-8.9461260358802974E-3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672009.27769999998</v>
      </c>
      <c r="F22" s="25">
        <f>VLOOKUP(C22,RA!B26:I56,8,0)</f>
        <v>102720.382</v>
      </c>
      <c r="G22" s="16">
        <f t="shared" si="0"/>
        <v>569288.89569999999</v>
      </c>
      <c r="H22" s="27">
        <f>RA!J26</f>
        <v>15.2855600969629</v>
      </c>
      <c r="I22" s="20">
        <f>VLOOKUP(B22,RMS!B:D,3,FALSE)</f>
        <v>672009.23720074899</v>
      </c>
      <c r="J22" s="21">
        <f>VLOOKUP(B22,RMS!B:E,4,FALSE)</f>
        <v>569288.82545196405</v>
      </c>
      <c r="K22" s="22">
        <f t="shared" si="1"/>
        <v>4.0499250986613333E-2</v>
      </c>
      <c r="L22" s="22">
        <f t="shared" si="2"/>
        <v>7.0248035946860909E-2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221299.95740000001</v>
      </c>
      <c r="F23" s="25">
        <f>VLOOKUP(C23,RA!B27:I57,8,0)</f>
        <v>60803.196100000001</v>
      </c>
      <c r="G23" s="16">
        <f t="shared" si="0"/>
        <v>160496.76130000001</v>
      </c>
      <c r="H23" s="27">
        <f>RA!J27</f>
        <v>27.4754666988472</v>
      </c>
      <c r="I23" s="20">
        <f>VLOOKUP(B23,RMS!B:D,3,FALSE)</f>
        <v>221299.76350784401</v>
      </c>
      <c r="J23" s="21">
        <f>VLOOKUP(B23,RMS!B:E,4,FALSE)</f>
        <v>160496.79804886901</v>
      </c>
      <c r="K23" s="22">
        <f t="shared" si="1"/>
        <v>0.19389215600676835</v>
      </c>
      <c r="L23" s="22">
        <f t="shared" si="2"/>
        <v>-3.6748868995346129E-2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1110027.1693</v>
      </c>
      <c r="F24" s="25">
        <f>VLOOKUP(C24,RA!B28:I58,8,0)</f>
        <v>41771.068899999998</v>
      </c>
      <c r="G24" s="16">
        <f t="shared" si="0"/>
        <v>1068256.1003999999</v>
      </c>
      <c r="H24" s="27">
        <f>RA!J28</f>
        <v>3.7630672523395501</v>
      </c>
      <c r="I24" s="20">
        <f>VLOOKUP(B24,RMS!B:D,3,FALSE)</f>
        <v>1110027.1693734501</v>
      </c>
      <c r="J24" s="21">
        <f>VLOOKUP(B24,RMS!B:E,4,FALSE)</f>
        <v>1068256.0914672599</v>
      </c>
      <c r="K24" s="22">
        <f t="shared" si="1"/>
        <v>-7.3450151830911636E-5</v>
      </c>
      <c r="L24" s="22">
        <f t="shared" si="2"/>
        <v>8.9327399618923664E-3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710929.29130000004</v>
      </c>
      <c r="F25" s="25">
        <f>VLOOKUP(C25,RA!B29:I59,8,0)</f>
        <v>103962.4611</v>
      </c>
      <c r="G25" s="16">
        <f t="shared" si="0"/>
        <v>606966.83020000008</v>
      </c>
      <c r="H25" s="27">
        <f>RA!J29</f>
        <v>14.6234600785537</v>
      </c>
      <c r="I25" s="20">
        <f>VLOOKUP(B25,RMS!B:D,3,FALSE)</f>
        <v>710929.29171858402</v>
      </c>
      <c r="J25" s="21">
        <f>VLOOKUP(B25,RMS!B:E,4,FALSE)</f>
        <v>606966.81836902699</v>
      </c>
      <c r="K25" s="22">
        <f t="shared" si="1"/>
        <v>-4.1858397889882326E-4</v>
      </c>
      <c r="L25" s="22">
        <f t="shared" si="2"/>
        <v>1.1830973089672625E-2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737884.04130000004</v>
      </c>
      <c r="F26" s="25">
        <f>VLOOKUP(C26,RA!B30:I60,8,0)</f>
        <v>106239.4492</v>
      </c>
      <c r="G26" s="16">
        <f t="shared" si="0"/>
        <v>631644.59210000001</v>
      </c>
      <c r="H26" s="27">
        <f>RA!J30</f>
        <v>14.3978515937041</v>
      </c>
      <c r="I26" s="20">
        <f>VLOOKUP(B26,RMS!B:D,3,FALSE)</f>
        <v>737884.04957602301</v>
      </c>
      <c r="J26" s="21">
        <f>VLOOKUP(B26,RMS!B:E,4,FALSE)</f>
        <v>631644.58751516696</v>
      </c>
      <c r="K26" s="22">
        <f t="shared" si="1"/>
        <v>-8.2760229706764221E-3</v>
      </c>
      <c r="L26" s="22">
        <f t="shared" si="2"/>
        <v>4.5848330482840538E-3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680511.91200000001</v>
      </c>
      <c r="F27" s="25">
        <f>VLOOKUP(C27,RA!B31:I61,8,0)</f>
        <v>40407.121800000001</v>
      </c>
      <c r="G27" s="16">
        <f t="shared" si="0"/>
        <v>640104.79020000005</v>
      </c>
      <c r="H27" s="27">
        <f>RA!J31</f>
        <v>5.9377537832137204</v>
      </c>
      <c r="I27" s="20">
        <f>VLOOKUP(B27,RMS!B:D,3,FALSE)</f>
        <v>680511.88931061898</v>
      </c>
      <c r="J27" s="21">
        <f>VLOOKUP(B27,RMS!B:E,4,FALSE)</f>
        <v>640104.81211858406</v>
      </c>
      <c r="K27" s="22">
        <f t="shared" si="1"/>
        <v>2.2689381032250822E-2</v>
      </c>
      <c r="L27" s="22">
        <f t="shared" si="2"/>
        <v>-2.1918584010563791E-2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98992.629000000001</v>
      </c>
      <c r="F28" s="25">
        <f>VLOOKUP(C28,RA!B32:I62,8,0)</f>
        <v>27577.091</v>
      </c>
      <c r="G28" s="16">
        <f t="shared" si="0"/>
        <v>71415.538</v>
      </c>
      <c r="H28" s="27">
        <f>RA!J32</f>
        <v>27.857721608747301</v>
      </c>
      <c r="I28" s="20">
        <f>VLOOKUP(B28,RMS!B:D,3,FALSE)</f>
        <v>98992.570555396698</v>
      </c>
      <c r="J28" s="21">
        <f>VLOOKUP(B28,RMS!B:E,4,FALSE)</f>
        <v>71415.533008210303</v>
      </c>
      <c r="K28" s="22">
        <f t="shared" si="1"/>
        <v>5.8444603302632459E-2</v>
      </c>
      <c r="L28" s="22">
        <f t="shared" si="2"/>
        <v>4.9917896976694465E-3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220416.69099999999</v>
      </c>
      <c r="F30" s="25">
        <f>VLOOKUP(C30,RA!B34:I65,8,0)</f>
        <v>9971.7459999999992</v>
      </c>
      <c r="G30" s="16">
        <f t="shared" si="0"/>
        <v>210444.94500000001</v>
      </c>
      <c r="H30" s="27">
        <f>RA!J34</f>
        <v>0</v>
      </c>
      <c r="I30" s="20">
        <f>VLOOKUP(B30,RMS!B:D,3,FALSE)</f>
        <v>220416.69140000001</v>
      </c>
      <c r="J30" s="21">
        <f>VLOOKUP(B30,RMS!B:E,4,FALSE)</f>
        <v>210444.93710000001</v>
      </c>
      <c r="K30" s="22">
        <f t="shared" si="1"/>
        <v>-4.0000001899898052E-4</v>
      </c>
      <c r="L30" s="22">
        <f t="shared" si="2"/>
        <v>7.8999999968800694E-3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75750.490000000005</v>
      </c>
      <c r="F31" s="25">
        <f>VLOOKUP(C31,RA!B35:I66,8,0)</f>
        <v>2188.4499999999998</v>
      </c>
      <c r="G31" s="16">
        <f t="shared" si="0"/>
        <v>73562.040000000008</v>
      </c>
      <c r="H31" s="27">
        <f>RA!J35</f>
        <v>4.5240430544345704</v>
      </c>
      <c r="I31" s="20">
        <f>VLOOKUP(B31,RMS!B:D,3,FALSE)</f>
        <v>75750.490000000005</v>
      </c>
      <c r="J31" s="21">
        <f>VLOOKUP(B31,RMS!B:E,4,FALSE)</f>
        <v>73562.039999999994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195811.16</v>
      </c>
      <c r="F32" s="25">
        <f>VLOOKUP(C32,RA!B34:I66,8,0)</f>
        <v>-26950.47</v>
      </c>
      <c r="G32" s="16">
        <f t="shared" si="0"/>
        <v>222761.63</v>
      </c>
      <c r="H32" s="27">
        <f>RA!J35</f>
        <v>4.5240430544345704</v>
      </c>
      <c r="I32" s="20">
        <f>VLOOKUP(B32,RMS!B:D,3,FALSE)</f>
        <v>195811.16</v>
      </c>
      <c r="J32" s="21">
        <f>VLOOKUP(B32,RMS!B:E,4,FALSE)</f>
        <v>222761.63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46034.21</v>
      </c>
      <c r="F33" s="25">
        <f>VLOOKUP(C33,RA!B34:I67,8,0)</f>
        <v>582.94000000000005</v>
      </c>
      <c r="G33" s="16">
        <f t="shared" si="0"/>
        <v>45451.27</v>
      </c>
      <c r="H33" s="27">
        <f>RA!J34</f>
        <v>0</v>
      </c>
      <c r="I33" s="20">
        <f>VLOOKUP(B33,RMS!B:D,3,FALSE)</f>
        <v>46034.21</v>
      </c>
      <c r="J33" s="21">
        <f>VLOOKUP(B33,RMS!B:E,4,FALSE)</f>
        <v>45451.27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71994.929999999993</v>
      </c>
      <c r="F34" s="25">
        <f>VLOOKUP(C34,RA!B35:I68,8,0)</f>
        <v>-11433.81</v>
      </c>
      <c r="G34" s="16">
        <f t="shared" si="0"/>
        <v>83428.739999999991</v>
      </c>
      <c r="H34" s="27">
        <f>RA!J35</f>
        <v>4.5240430544345704</v>
      </c>
      <c r="I34" s="20">
        <f>VLOOKUP(B34,RMS!B:D,3,FALSE)</f>
        <v>71994.929999999993</v>
      </c>
      <c r="J34" s="21">
        <f>VLOOKUP(B34,RMS!B:E,4,FALSE)</f>
        <v>83428.740000000005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2.8890242162129902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56732.477800000001</v>
      </c>
      <c r="F36" s="25">
        <f>VLOOKUP(C36,RA!B8:I69,8,0)</f>
        <v>3025.8236999999999</v>
      </c>
      <c r="G36" s="16">
        <f t="shared" si="0"/>
        <v>53706.6541</v>
      </c>
      <c r="H36" s="27">
        <f>RA!J36</f>
        <v>2.8890242162129902</v>
      </c>
      <c r="I36" s="20">
        <f>VLOOKUP(B36,RMS!B:D,3,FALSE)</f>
        <v>56732.478632478596</v>
      </c>
      <c r="J36" s="21">
        <f>VLOOKUP(B36,RMS!B:E,4,FALSE)</f>
        <v>53706.6538461538</v>
      </c>
      <c r="K36" s="22">
        <f t="shared" si="1"/>
        <v>-8.3247859583934769E-4</v>
      </c>
      <c r="L36" s="22">
        <f t="shared" si="2"/>
        <v>2.5384619948454201E-4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371406.15480000002</v>
      </c>
      <c r="F37" s="25">
        <f>VLOOKUP(C37,RA!B8:I70,8,0)</f>
        <v>23995.891899999999</v>
      </c>
      <c r="G37" s="16">
        <f t="shared" si="0"/>
        <v>347410.26290000003</v>
      </c>
      <c r="H37" s="27">
        <f>RA!J37</f>
        <v>-13.763500507325499</v>
      </c>
      <c r="I37" s="20">
        <f>VLOOKUP(B37,RMS!B:D,3,FALSE)</f>
        <v>371406.14458547003</v>
      </c>
      <c r="J37" s="21">
        <f>VLOOKUP(B37,RMS!B:E,4,FALSE)</f>
        <v>347410.25943504297</v>
      </c>
      <c r="K37" s="22">
        <f t="shared" si="1"/>
        <v>1.0214529989752918E-2</v>
      </c>
      <c r="L37" s="22">
        <f t="shared" si="2"/>
        <v>3.4649570588953793E-3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85299.21</v>
      </c>
      <c r="F38" s="25">
        <f>VLOOKUP(C38,RA!B9:I71,8,0)</f>
        <v>-7048.64</v>
      </c>
      <c r="G38" s="16">
        <f t="shared" si="0"/>
        <v>92347.85</v>
      </c>
      <c r="H38" s="27">
        <f>RA!J38</f>
        <v>1.26631911354621</v>
      </c>
      <c r="I38" s="20">
        <f>VLOOKUP(B38,RMS!B:D,3,FALSE)</f>
        <v>85299.21</v>
      </c>
      <c r="J38" s="21">
        <f>VLOOKUP(B38,RMS!B:E,4,FALSE)</f>
        <v>92347.85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42479.53</v>
      </c>
      <c r="F39" s="25">
        <f>VLOOKUP(C39,RA!B10:I72,8,0)</f>
        <v>5715.03</v>
      </c>
      <c r="G39" s="16">
        <f t="shared" si="0"/>
        <v>36764.5</v>
      </c>
      <c r="H39" s="27">
        <f>RA!J39</f>
        <v>-15.8814099826196</v>
      </c>
      <c r="I39" s="20">
        <f>VLOOKUP(B39,RMS!B:D,3,FALSE)</f>
        <v>42479.53</v>
      </c>
      <c r="J39" s="21">
        <f>VLOOKUP(B39,RMS!B:E,4,FALSE)</f>
        <v>36764.5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5371.6980999999996</v>
      </c>
      <c r="F40" s="25">
        <f>VLOOKUP(C40,RA!B8:I73,8,0)</f>
        <v>399.25959999999998</v>
      </c>
      <c r="G40" s="16">
        <f t="shared" si="0"/>
        <v>4972.4384999999993</v>
      </c>
      <c r="H40" s="27">
        <f>RA!J40</f>
        <v>0</v>
      </c>
      <c r="I40" s="20">
        <f>VLOOKUP(B40,RMS!B:D,3,FALSE)</f>
        <v>5371.6980561228302</v>
      </c>
      <c r="J40" s="21">
        <f>VLOOKUP(B40,RMS!B:E,4,FALSE)</f>
        <v>4972.4385598668796</v>
      </c>
      <c r="K40" s="22">
        <f t="shared" si="1"/>
        <v>4.3877169446204789E-5</v>
      </c>
      <c r="L40" s="22">
        <f t="shared" si="2"/>
        <v>-5.9866880292247515E-5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14586539.7447</v>
      </c>
      <c r="E7" s="48">
        <v>16701357.187899999</v>
      </c>
      <c r="F7" s="49">
        <v>87.337451565120901</v>
      </c>
      <c r="G7" s="48">
        <v>22098068.256900001</v>
      </c>
      <c r="H7" s="49">
        <v>-33.991787991941699</v>
      </c>
      <c r="I7" s="48">
        <v>1603634.9002</v>
      </c>
      <c r="J7" s="49">
        <v>10.993936384279801</v>
      </c>
      <c r="K7" s="48">
        <v>2169882.5162</v>
      </c>
      <c r="L7" s="49">
        <v>9.8193312237709591</v>
      </c>
      <c r="M7" s="49">
        <v>-0.26095773009482598</v>
      </c>
      <c r="N7" s="48">
        <v>113079606.3928</v>
      </c>
      <c r="O7" s="48">
        <v>7396215026.2573004</v>
      </c>
      <c r="P7" s="48">
        <v>810069</v>
      </c>
      <c r="Q7" s="48">
        <v>1208912</v>
      </c>
      <c r="R7" s="49">
        <v>-32.991896846089702</v>
      </c>
      <c r="S7" s="48">
        <v>18.0065398684557</v>
      </c>
      <c r="T7" s="48">
        <v>18.709464927637399</v>
      </c>
      <c r="U7" s="50">
        <v>-3.9037208942800001</v>
      </c>
    </row>
    <row r="8" spans="1:23" ht="12" thickBot="1">
      <c r="A8" s="74">
        <v>42345</v>
      </c>
      <c r="B8" s="64" t="s">
        <v>6</v>
      </c>
      <c r="C8" s="65"/>
      <c r="D8" s="51">
        <v>535061.99719999998</v>
      </c>
      <c r="E8" s="51">
        <v>686162.1189</v>
      </c>
      <c r="F8" s="52">
        <v>77.978947316090299</v>
      </c>
      <c r="G8" s="51">
        <v>809467.10530000005</v>
      </c>
      <c r="H8" s="52">
        <v>-33.899476124888601</v>
      </c>
      <c r="I8" s="51">
        <v>135692.39009999999</v>
      </c>
      <c r="J8" s="52">
        <v>25.360124772471899</v>
      </c>
      <c r="K8" s="51">
        <v>175706.73819999999</v>
      </c>
      <c r="L8" s="52">
        <v>21.706470472926799</v>
      </c>
      <c r="M8" s="52">
        <v>-0.22773371419856001</v>
      </c>
      <c r="N8" s="51">
        <v>3878918.8646</v>
      </c>
      <c r="O8" s="51">
        <v>264026889.6112</v>
      </c>
      <c r="P8" s="51">
        <v>20375</v>
      </c>
      <c r="Q8" s="51">
        <v>30116</v>
      </c>
      <c r="R8" s="52">
        <v>-32.344932926019403</v>
      </c>
      <c r="S8" s="51">
        <v>26.2607115190184</v>
      </c>
      <c r="T8" s="51">
        <v>25.2717013182362</v>
      </c>
      <c r="U8" s="53">
        <v>3.76612111239253</v>
      </c>
    </row>
    <row r="9" spans="1:23" ht="12" thickBot="1">
      <c r="A9" s="75"/>
      <c r="B9" s="64" t="s">
        <v>7</v>
      </c>
      <c r="C9" s="65"/>
      <c r="D9" s="51">
        <v>59267.3102</v>
      </c>
      <c r="E9" s="51">
        <v>71711.545700000002</v>
      </c>
      <c r="F9" s="52">
        <v>82.646817359007201</v>
      </c>
      <c r="G9" s="51">
        <v>154472.9038</v>
      </c>
      <c r="H9" s="52">
        <v>-61.632552543496601</v>
      </c>
      <c r="I9" s="51">
        <v>13731.9566</v>
      </c>
      <c r="J9" s="52">
        <v>23.169528958984198</v>
      </c>
      <c r="K9" s="51">
        <v>36222.828500000003</v>
      </c>
      <c r="L9" s="52">
        <v>23.449308978420301</v>
      </c>
      <c r="M9" s="52">
        <v>-0.62090324890006898</v>
      </c>
      <c r="N9" s="51">
        <v>591979.50630000001</v>
      </c>
      <c r="O9" s="51">
        <v>41953522.697999999</v>
      </c>
      <c r="P9" s="51">
        <v>3722</v>
      </c>
      <c r="Q9" s="51">
        <v>8854</v>
      </c>
      <c r="R9" s="52">
        <v>-57.962502823582597</v>
      </c>
      <c r="S9" s="51">
        <v>15.9235116066631</v>
      </c>
      <c r="T9" s="51">
        <v>17.350047628190602</v>
      </c>
      <c r="U9" s="53">
        <v>-8.9586773116718597</v>
      </c>
    </row>
    <row r="10" spans="1:23" ht="12" thickBot="1">
      <c r="A10" s="75"/>
      <c r="B10" s="64" t="s">
        <v>8</v>
      </c>
      <c r="C10" s="65"/>
      <c r="D10" s="51">
        <v>79958.382700000002</v>
      </c>
      <c r="E10" s="51">
        <v>78493.427800000005</v>
      </c>
      <c r="F10" s="52">
        <v>101.866340840322</v>
      </c>
      <c r="G10" s="51">
        <v>166713.8616</v>
      </c>
      <c r="H10" s="52">
        <v>-52.038551604157703</v>
      </c>
      <c r="I10" s="51">
        <v>23977.863300000001</v>
      </c>
      <c r="J10" s="52">
        <v>29.987929333143001</v>
      </c>
      <c r="K10" s="51">
        <v>41144.385399999999</v>
      </c>
      <c r="L10" s="52">
        <v>24.6796427154441</v>
      </c>
      <c r="M10" s="52">
        <v>-0.41722635866618102</v>
      </c>
      <c r="N10" s="51">
        <v>719340.27540000004</v>
      </c>
      <c r="O10" s="51">
        <v>63749581.7029</v>
      </c>
      <c r="P10" s="51">
        <v>71342</v>
      </c>
      <c r="Q10" s="51">
        <v>111914</v>
      </c>
      <c r="R10" s="52">
        <v>-36.252836999839197</v>
      </c>
      <c r="S10" s="51">
        <v>1.1207757379944501</v>
      </c>
      <c r="T10" s="51">
        <v>1.4611116938005999</v>
      </c>
      <c r="U10" s="53">
        <v>-30.366106641026601</v>
      </c>
    </row>
    <row r="11" spans="1:23" ht="12" thickBot="1">
      <c r="A11" s="75"/>
      <c r="B11" s="64" t="s">
        <v>9</v>
      </c>
      <c r="C11" s="65"/>
      <c r="D11" s="51">
        <v>83125.046100000007</v>
      </c>
      <c r="E11" s="51">
        <v>67599.690600000002</v>
      </c>
      <c r="F11" s="52">
        <v>122.96660733533</v>
      </c>
      <c r="G11" s="51">
        <v>110887.0858</v>
      </c>
      <c r="H11" s="52">
        <v>-25.036314643594</v>
      </c>
      <c r="I11" s="51">
        <v>18182.073</v>
      </c>
      <c r="J11" s="52">
        <v>21.8731583957582</v>
      </c>
      <c r="K11" s="51">
        <v>24628.534599999999</v>
      </c>
      <c r="L11" s="52">
        <v>22.2104624919271</v>
      </c>
      <c r="M11" s="52">
        <v>-0.26174767214936101</v>
      </c>
      <c r="N11" s="51">
        <v>535394.76760000002</v>
      </c>
      <c r="O11" s="51">
        <v>22568600.067400001</v>
      </c>
      <c r="P11" s="51">
        <v>3525</v>
      </c>
      <c r="Q11" s="51">
        <v>4766</v>
      </c>
      <c r="R11" s="52">
        <v>-26.038606798153602</v>
      </c>
      <c r="S11" s="51">
        <v>23.581573361702102</v>
      </c>
      <c r="T11" s="51">
        <v>22.503014036928199</v>
      </c>
      <c r="U11" s="53">
        <v>4.5737377579967999</v>
      </c>
    </row>
    <row r="12" spans="1:23" ht="12" thickBot="1">
      <c r="A12" s="75"/>
      <c r="B12" s="64" t="s">
        <v>10</v>
      </c>
      <c r="C12" s="65"/>
      <c r="D12" s="51">
        <v>236091.7303</v>
      </c>
      <c r="E12" s="51">
        <v>386131.30859999999</v>
      </c>
      <c r="F12" s="52">
        <v>61.142861260331401</v>
      </c>
      <c r="G12" s="51">
        <v>314187.71850000002</v>
      </c>
      <c r="H12" s="52">
        <v>-24.856473885372498</v>
      </c>
      <c r="I12" s="51">
        <v>38457.347699999998</v>
      </c>
      <c r="J12" s="52">
        <v>16.2891549192056</v>
      </c>
      <c r="K12" s="51">
        <v>52867.949200000003</v>
      </c>
      <c r="L12" s="52">
        <v>16.826866897408699</v>
      </c>
      <c r="M12" s="52">
        <v>-0.27257727447464503</v>
      </c>
      <c r="N12" s="51">
        <v>1570917.1576</v>
      </c>
      <c r="O12" s="51">
        <v>88965777.373799995</v>
      </c>
      <c r="P12" s="51">
        <v>2106</v>
      </c>
      <c r="Q12" s="51">
        <v>3011</v>
      </c>
      <c r="R12" s="52">
        <v>-30.056459647957499</v>
      </c>
      <c r="S12" s="51">
        <v>112.10433537511901</v>
      </c>
      <c r="T12" s="51">
        <v>107.211414945201</v>
      </c>
      <c r="U12" s="53">
        <v>4.36461303083889</v>
      </c>
    </row>
    <row r="13" spans="1:23" ht="12" thickBot="1">
      <c r="A13" s="75"/>
      <c r="B13" s="64" t="s">
        <v>11</v>
      </c>
      <c r="C13" s="65"/>
      <c r="D13" s="51">
        <v>284785.84749999997</v>
      </c>
      <c r="E13" s="51">
        <v>495320.46500000003</v>
      </c>
      <c r="F13" s="52">
        <v>57.495271773194403</v>
      </c>
      <c r="G13" s="51">
        <v>517036.93890000001</v>
      </c>
      <c r="H13" s="52">
        <v>-44.919632220884601</v>
      </c>
      <c r="I13" s="51">
        <v>81952.084000000003</v>
      </c>
      <c r="J13" s="52">
        <v>28.776740389109399</v>
      </c>
      <c r="K13" s="51">
        <v>98250.877900000007</v>
      </c>
      <c r="L13" s="52">
        <v>19.002680564570401</v>
      </c>
      <c r="M13" s="52">
        <v>-0.16588954977673501</v>
      </c>
      <c r="N13" s="51">
        <v>2207319.4523</v>
      </c>
      <c r="O13" s="51">
        <v>127995241.2983</v>
      </c>
      <c r="P13" s="51">
        <v>8378</v>
      </c>
      <c r="Q13" s="51">
        <v>12569</v>
      </c>
      <c r="R13" s="52">
        <v>-33.343941443233398</v>
      </c>
      <c r="S13" s="51">
        <v>33.992104022439698</v>
      </c>
      <c r="T13" s="51">
        <v>35.162942294534197</v>
      </c>
      <c r="U13" s="53">
        <v>-3.4444418954517402</v>
      </c>
    </row>
    <row r="14" spans="1:23" ht="12" thickBot="1">
      <c r="A14" s="75"/>
      <c r="B14" s="64" t="s">
        <v>12</v>
      </c>
      <c r="C14" s="65"/>
      <c r="D14" s="51">
        <v>202398.2758</v>
      </c>
      <c r="E14" s="51">
        <v>199306.62280000001</v>
      </c>
      <c r="F14" s="52">
        <v>101.551204348639</v>
      </c>
      <c r="G14" s="51">
        <v>290732.18800000002</v>
      </c>
      <c r="H14" s="52">
        <v>-30.383258492176299</v>
      </c>
      <c r="I14" s="51">
        <v>36167.1152</v>
      </c>
      <c r="J14" s="52">
        <v>17.869280287614</v>
      </c>
      <c r="K14" s="51">
        <v>52376.533600000002</v>
      </c>
      <c r="L14" s="52">
        <v>18.015388650396002</v>
      </c>
      <c r="M14" s="52">
        <v>-0.30947864025885102</v>
      </c>
      <c r="N14" s="51">
        <v>1399308.6006</v>
      </c>
      <c r="O14" s="51">
        <v>63172258.141900003</v>
      </c>
      <c r="P14" s="51">
        <v>2914</v>
      </c>
      <c r="Q14" s="51">
        <v>4429</v>
      </c>
      <c r="R14" s="52">
        <v>-34.206367125762</v>
      </c>
      <c r="S14" s="51">
        <v>69.457198284145505</v>
      </c>
      <c r="T14" s="51">
        <v>64.836355272070406</v>
      </c>
      <c r="U14" s="53">
        <v>6.6527921169112796</v>
      </c>
    </row>
    <row r="15" spans="1:23" ht="12" thickBot="1">
      <c r="A15" s="75"/>
      <c r="B15" s="64" t="s">
        <v>13</v>
      </c>
      <c r="C15" s="65"/>
      <c r="D15" s="51">
        <v>95442.309399999998</v>
      </c>
      <c r="E15" s="51">
        <v>146334.7034</v>
      </c>
      <c r="F15" s="52">
        <v>65.221924247942994</v>
      </c>
      <c r="G15" s="51">
        <v>161025.7629</v>
      </c>
      <c r="H15" s="52">
        <v>-40.728546984577001</v>
      </c>
      <c r="I15" s="51">
        <v>15123.984</v>
      </c>
      <c r="J15" s="52">
        <v>15.8462049955384</v>
      </c>
      <c r="K15" s="51">
        <v>13767.184800000001</v>
      </c>
      <c r="L15" s="52">
        <v>8.5496783570897801</v>
      </c>
      <c r="M15" s="52">
        <v>9.8553133390059999E-2</v>
      </c>
      <c r="N15" s="51">
        <v>773041.54449999996</v>
      </c>
      <c r="O15" s="51">
        <v>50428074.364699997</v>
      </c>
      <c r="P15" s="51">
        <v>3257</v>
      </c>
      <c r="Q15" s="51">
        <v>4975</v>
      </c>
      <c r="R15" s="52">
        <v>-34.532663316582898</v>
      </c>
      <c r="S15" s="51">
        <v>29.3037486644151</v>
      </c>
      <c r="T15" s="51">
        <v>31.6833078994975</v>
      </c>
      <c r="U15" s="53">
        <v>-8.1203236566521309</v>
      </c>
    </row>
    <row r="16" spans="1:23" ht="12" thickBot="1">
      <c r="A16" s="75"/>
      <c r="B16" s="64" t="s">
        <v>14</v>
      </c>
      <c r="C16" s="65"/>
      <c r="D16" s="51">
        <v>470406.12469999999</v>
      </c>
      <c r="E16" s="51">
        <v>654424.32420000003</v>
      </c>
      <c r="F16" s="52">
        <v>71.880904682913098</v>
      </c>
      <c r="G16" s="51">
        <v>954502.85140000004</v>
      </c>
      <c r="H16" s="52">
        <v>-50.717158779563597</v>
      </c>
      <c r="I16" s="51">
        <v>25104.699400000001</v>
      </c>
      <c r="J16" s="52">
        <v>5.3368138894897399</v>
      </c>
      <c r="K16" s="51">
        <v>71180.450700000001</v>
      </c>
      <c r="L16" s="52">
        <v>7.4573324318096397</v>
      </c>
      <c r="M16" s="52">
        <v>-0.64730906937064403</v>
      </c>
      <c r="N16" s="51">
        <v>4139708.2127</v>
      </c>
      <c r="O16" s="51">
        <v>363099531.73900002</v>
      </c>
      <c r="P16" s="51">
        <v>23245</v>
      </c>
      <c r="Q16" s="51">
        <v>43745</v>
      </c>
      <c r="R16" s="52">
        <v>-46.862498571265299</v>
      </c>
      <c r="S16" s="51">
        <v>20.236873508281398</v>
      </c>
      <c r="T16" s="51">
        <v>21.846454090753198</v>
      </c>
      <c r="U16" s="53">
        <v>-7.9537018493158298</v>
      </c>
    </row>
    <row r="17" spans="1:21" ht="12" thickBot="1">
      <c r="A17" s="75"/>
      <c r="B17" s="64" t="s">
        <v>15</v>
      </c>
      <c r="C17" s="65"/>
      <c r="D17" s="51">
        <v>376531.8665</v>
      </c>
      <c r="E17" s="51">
        <v>467261.39189999999</v>
      </c>
      <c r="F17" s="52">
        <v>80.582704462041804</v>
      </c>
      <c r="G17" s="51">
        <v>474875.32</v>
      </c>
      <c r="H17" s="52">
        <v>-20.709320817093602</v>
      </c>
      <c r="I17" s="51">
        <v>46920.540200000003</v>
      </c>
      <c r="J17" s="52">
        <v>12.4612401696949</v>
      </c>
      <c r="K17" s="51">
        <v>61161.515200000002</v>
      </c>
      <c r="L17" s="52">
        <v>12.879489125693</v>
      </c>
      <c r="M17" s="52">
        <v>-0.23284208956288199</v>
      </c>
      <c r="N17" s="51">
        <v>3118801.9685999998</v>
      </c>
      <c r="O17" s="51">
        <v>342718871.27160001</v>
      </c>
      <c r="P17" s="51">
        <v>8243</v>
      </c>
      <c r="Q17" s="51">
        <v>10170</v>
      </c>
      <c r="R17" s="52">
        <v>-18.9478859390364</v>
      </c>
      <c r="S17" s="51">
        <v>45.678984168385298</v>
      </c>
      <c r="T17" s="51">
        <v>43.933841189773901</v>
      </c>
      <c r="U17" s="53">
        <v>3.8204504990268102</v>
      </c>
    </row>
    <row r="18" spans="1:21" ht="12" thickBot="1">
      <c r="A18" s="75"/>
      <c r="B18" s="64" t="s">
        <v>16</v>
      </c>
      <c r="C18" s="65"/>
      <c r="D18" s="51">
        <v>1175215.713</v>
      </c>
      <c r="E18" s="51">
        <v>1409385.2267</v>
      </c>
      <c r="F18" s="52">
        <v>83.384988769302197</v>
      </c>
      <c r="G18" s="51">
        <v>2210878.1283999998</v>
      </c>
      <c r="H18" s="52">
        <v>-46.843939613691099</v>
      </c>
      <c r="I18" s="51">
        <v>169398.78779999999</v>
      </c>
      <c r="J18" s="52">
        <v>14.414271858871899</v>
      </c>
      <c r="K18" s="51">
        <v>294381.70059999998</v>
      </c>
      <c r="L18" s="52">
        <v>13.315148257993</v>
      </c>
      <c r="M18" s="52">
        <v>-0.42456074051227899</v>
      </c>
      <c r="N18" s="51">
        <v>10208145.2664</v>
      </c>
      <c r="O18" s="51">
        <v>751672251.85409999</v>
      </c>
      <c r="P18" s="51">
        <v>57826</v>
      </c>
      <c r="Q18" s="51">
        <v>107932</v>
      </c>
      <c r="R18" s="52">
        <v>-46.423674165215097</v>
      </c>
      <c r="S18" s="51">
        <v>20.3233098087366</v>
      </c>
      <c r="T18" s="51">
        <v>20.996556164066298</v>
      </c>
      <c r="U18" s="53">
        <v>-3.3126806689739801</v>
      </c>
    </row>
    <row r="19" spans="1:21" ht="12" thickBot="1">
      <c r="A19" s="75"/>
      <c r="B19" s="64" t="s">
        <v>17</v>
      </c>
      <c r="C19" s="65"/>
      <c r="D19" s="51">
        <v>743818.00910000002</v>
      </c>
      <c r="E19" s="51">
        <v>665135.04169999994</v>
      </c>
      <c r="F19" s="52">
        <v>111.829622928736</v>
      </c>
      <c r="G19" s="51">
        <v>1128579.1825000001</v>
      </c>
      <c r="H19" s="52">
        <v>-34.092527964913103</v>
      </c>
      <c r="I19" s="51">
        <v>3810.4537</v>
      </c>
      <c r="J19" s="52">
        <v>0.51228306566690296</v>
      </c>
      <c r="K19" s="51">
        <v>21053.661800000002</v>
      </c>
      <c r="L19" s="52">
        <v>1.86550151965079</v>
      </c>
      <c r="M19" s="52">
        <v>-0.81901230597330099</v>
      </c>
      <c r="N19" s="51">
        <v>4255205.3091000002</v>
      </c>
      <c r="O19" s="51">
        <v>239970696.62329999</v>
      </c>
      <c r="P19" s="51">
        <v>12159</v>
      </c>
      <c r="Q19" s="51">
        <v>20768</v>
      </c>
      <c r="R19" s="52">
        <v>-41.453197226502297</v>
      </c>
      <c r="S19" s="51">
        <v>61.174274948597798</v>
      </c>
      <c r="T19" s="51">
        <v>36.544397438366701</v>
      </c>
      <c r="U19" s="53">
        <v>40.261821706798401</v>
      </c>
    </row>
    <row r="20" spans="1:21" ht="12" thickBot="1">
      <c r="A20" s="75"/>
      <c r="B20" s="64" t="s">
        <v>18</v>
      </c>
      <c r="C20" s="65"/>
      <c r="D20" s="51">
        <v>961363.11179999996</v>
      </c>
      <c r="E20" s="51">
        <v>1327126.3718000001</v>
      </c>
      <c r="F20" s="52">
        <v>72.439455068328499</v>
      </c>
      <c r="G20" s="51">
        <v>1122865.7605000001</v>
      </c>
      <c r="H20" s="52">
        <v>-14.3830771567997</v>
      </c>
      <c r="I20" s="51">
        <v>82222.130999999994</v>
      </c>
      <c r="J20" s="52">
        <v>8.5526613192024907</v>
      </c>
      <c r="K20" s="51">
        <v>91894.347899999993</v>
      </c>
      <c r="L20" s="52">
        <v>8.1839121943731197</v>
      </c>
      <c r="M20" s="52">
        <v>-0.10525366489923101</v>
      </c>
      <c r="N20" s="51">
        <v>7079503.8274999997</v>
      </c>
      <c r="O20" s="51">
        <v>418715030.8118</v>
      </c>
      <c r="P20" s="51">
        <v>37775</v>
      </c>
      <c r="Q20" s="51">
        <v>52863</v>
      </c>
      <c r="R20" s="52">
        <v>-28.541702135709301</v>
      </c>
      <c r="S20" s="51">
        <v>25.449718379880899</v>
      </c>
      <c r="T20" s="51">
        <v>24.846634856137602</v>
      </c>
      <c r="U20" s="53">
        <v>2.3697060798129699</v>
      </c>
    </row>
    <row r="21" spans="1:21" ht="12" thickBot="1">
      <c r="A21" s="75"/>
      <c r="B21" s="64" t="s">
        <v>19</v>
      </c>
      <c r="C21" s="65"/>
      <c r="D21" s="51">
        <v>289945.16330000001</v>
      </c>
      <c r="E21" s="51">
        <v>401826.59820000001</v>
      </c>
      <c r="F21" s="52">
        <v>72.156787181043299</v>
      </c>
      <c r="G21" s="51">
        <v>463699.5588</v>
      </c>
      <c r="H21" s="52">
        <v>-37.4713307792778</v>
      </c>
      <c r="I21" s="51">
        <v>44478.288099999998</v>
      </c>
      <c r="J21" s="52">
        <v>15.340241442130701</v>
      </c>
      <c r="K21" s="51">
        <v>47375.548499999997</v>
      </c>
      <c r="L21" s="52">
        <v>10.2168629667456</v>
      </c>
      <c r="M21" s="52">
        <v>-6.1155184303565001E-2</v>
      </c>
      <c r="N21" s="51">
        <v>2247390.1219000001</v>
      </c>
      <c r="O21" s="51">
        <v>147335212.76350001</v>
      </c>
      <c r="P21" s="51">
        <v>25564</v>
      </c>
      <c r="Q21" s="51">
        <v>38877</v>
      </c>
      <c r="R21" s="52">
        <v>-34.2438974200684</v>
      </c>
      <c r="S21" s="51">
        <v>11.3419325340322</v>
      </c>
      <c r="T21" s="51">
        <v>11.711840409496601</v>
      </c>
      <c r="U21" s="53">
        <v>-3.26141840779295</v>
      </c>
    </row>
    <row r="22" spans="1:21" ht="12" thickBot="1">
      <c r="A22" s="75"/>
      <c r="B22" s="64" t="s">
        <v>20</v>
      </c>
      <c r="C22" s="65"/>
      <c r="D22" s="51">
        <v>868766.10030000005</v>
      </c>
      <c r="E22" s="51">
        <v>896050.96</v>
      </c>
      <c r="F22" s="52">
        <v>96.954987950685293</v>
      </c>
      <c r="G22" s="51">
        <v>1284100.6767</v>
      </c>
      <c r="H22" s="52">
        <v>-32.3443935461015</v>
      </c>
      <c r="I22" s="51">
        <v>96543.7984</v>
      </c>
      <c r="J22" s="52">
        <v>11.1127492620467</v>
      </c>
      <c r="K22" s="51">
        <v>95825.354200000002</v>
      </c>
      <c r="L22" s="52">
        <v>7.46244869570981</v>
      </c>
      <c r="M22" s="52">
        <v>7.4974332836850004E-3</v>
      </c>
      <c r="N22" s="51">
        <v>7059846.5294000003</v>
      </c>
      <c r="O22" s="51">
        <v>477564027.81080002</v>
      </c>
      <c r="P22" s="51">
        <v>52685</v>
      </c>
      <c r="Q22" s="51">
        <v>86989</v>
      </c>
      <c r="R22" s="52">
        <v>-39.434871075653199</v>
      </c>
      <c r="S22" s="51">
        <v>16.489818739679201</v>
      </c>
      <c r="T22" s="51">
        <v>16.772501490993101</v>
      </c>
      <c r="U22" s="53">
        <v>-1.7142865896619599</v>
      </c>
    </row>
    <row r="23" spans="1:21" ht="12" thickBot="1">
      <c r="A23" s="75"/>
      <c r="B23" s="64" t="s">
        <v>21</v>
      </c>
      <c r="C23" s="65"/>
      <c r="D23" s="51">
        <v>2167248.1217999998</v>
      </c>
      <c r="E23" s="51">
        <v>2787939.7017999999</v>
      </c>
      <c r="F23" s="52">
        <v>77.736549337876397</v>
      </c>
      <c r="G23" s="51">
        <v>3180904.5554999998</v>
      </c>
      <c r="H23" s="52">
        <v>-31.866923889536999</v>
      </c>
      <c r="I23" s="51">
        <v>223815.97659999999</v>
      </c>
      <c r="J23" s="52">
        <v>10.327196703906299</v>
      </c>
      <c r="K23" s="51">
        <v>385358.21980000002</v>
      </c>
      <c r="L23" s="52">
        <v>12.114736958507301</v>
      </c>
      <c r="M23" s="52">
        <v>-0.41920020100736399</v>
      </c>
      <c r="N23" s="51">
        <v>17271968.8695</v>
      </c>
      <c r="O23" s="51">
        <v>1074920045.8448</v>
      </c>
      <c r="P23" s="51">
        <v>67710</v>
      </c>
      <c r="Q23" s="51">
        <v>106464</v>
      </c>
      <c r="R23" s="52">
        <v>-36.401036970243503</v>
      </c>
      <c r="S23" s="51">
        <v>32.007799760744398</v>
      </c>
      <c r="T23" s="51">
        <v>33.529253044221498</v>
      </c>
      <c r="U23" s="53">
        <v>-4.7533829093218198</v>
      </c>
    </row>
    <row r="24" spans="1:21" ht="12" thickBot="1">
      <c r="A24" s="75"/>
      <c r="B24" s="64" t="s">
        <v>22</v>
      </c>
      <c r="C24" s="65"/>
      <c r="D24" s="51">
        <v>243780.8812</v>
      </c>
      <c r="E24" s="51">
        <v>253229.13769999999</v>
      </c>
      <c r="F24" s="52">
        <v>96.268890465838396</v>
      </c>
      <c r="G24" s="51">
        <v>311615.7818</v>
      </c>
      <c r="H24" s="52">
        <v>-21.768762868222598</v>
      </c>
      <c r="I24" s="51">
        <v>34973.600599999998</v>
      </c>
      <c r="J24" s="52">
        <v>14.3463262696583</v>
      </c>
      <c r="K24" s="51">
        <v>50665.211799999997</v>
      </c>
      <c r="L24" s="52">
        <v>16.258872226348799</v>
      </c>
      <c r="M24" s="52">
        <v>-0.30971174584135502</v>
      </c>
      <c r="N24" s="51">
        <v>1955380.0773</v>
      </c>
      <c r="O24" s="51">
        <v>99573494.504199997</v>
      </c>
      <c r="P24" s="51">
        <v>25313</v>
      </c>
      <c r="Q24" s="51">
        <v>36079</v>
      </c>
      <c r="R24" s="52">
        <v>-29.840073172759801</v>
      </c>
      <c r="S24" s="51">
        <v>9.6306593924070594</v>
      </c>
      <c r="T24" s="51">
        <v>10.2080806895978</v>
      </c>
      <c r="U24" s="53">
        <v>-5.9956569292234603</v>
      </c>
    </row>
    <row r="25" spans="1:21" ht="12" thickBot="1">
      <c r="A25" s="75"/>
      <c r="B25" s="64" t="s">
        <v>23</v>
      </c>
      <c r="C25" s="65"/>
      <c r="D25" s="51">
        <v>310382.9241</v>
      </c>
      <c r="E25" s="51">
        <v>266152.9718</v>
      </c>
      <c r="F25" s="52">
        <v>116.618244763856</v>
      </c>
      <c r="G25" s="51">
        <v>532048.13569999998</v>
      </c>
      <c r="H25" s="52">
        <v>-41.662623497094202</v>
      </c>
      <c r="I25" s="51">
        <v>29154.819200000002</v>
      </c>
      <c r="J25" s="52">
        <v>9.3931775675284293</v>
      </c>
      <c r="K25" s="51">
        <v>25642.522499999999</v>
      </c>
      <c r="L25" s="52">
        <v>4.8195869470086397</v>
      </c>
      <c r="M25" s="52">
        <v>0.13697157524186601</v>
      </c>
      <c r="N25" s="51">
        <v>2590401.4256000002</v>
      </c>
      <c r="O25" s="51">
        <v>113359606.0996</v>
      </c>
      <c r="P25" s="51">
        <v>18574</v>
      </c>
      <c r="Q25" s="51">
        <v>30456</v>
      </c>
      <c r="R25" s="52">
        <v>-39.013659049120001</v>
      </c>
      <c r="S25" s="51">
        <v>16.710612905136198</v>
      </c>
      <c r="T25" s="51">
        <v>16.747543186892599</v>
      </c>
      <c r="U25" s="53">
        <v>-0.22099896614207401</v>
      </c>
    </row>
    <row r="26" spans="1:21" ht="12" thickBot="1">
      <c r="A26" s="75"/>
      <c r="B26" s="64" t="s">
        <v>24</v>
      </c>
      <c r="C26" s="65"/>
      <c r="D26" s="51">
        <v>672009.27769999998</v>
      </c>
      <c r="E26" s="51">
        <v>550758.34409999999</v>
      </c>
      <c r="F26" s="52">
        <v>122.01526947324599</v>
      </c>
      <c r="G26" s="51">
        <v>699078.96310000005</v>
      </c>
      <c r="H26" s="52">
        <v>-3.8721928178130298</v>
      </c>
      <c r="I26" s="51">
        <v>102720.382</v>
      </c>
      <c r="J26" s="52">
        <v>15.2855600969629</v>
      </c>
      <c r="K26" s="51">
        <v>157734.61499999999</v>
      </c>
      <c r="L26" s="52">
        <v>22.563204348267099</v>
      </c>
      <c r="M26" s="52">
        <v>-0.34877717234102401</v>
      </c>
      <c r="N26" s="51">
        <v>4703917.1288000001</v>
      </c>
      <c r="O26" s="51">
        <v>222848793.88460001</v>
      </c>
      <c r="P26" s="51">
        <v>50285</v>
      </c>
      <c r="Q26" s="51">
        <v>70243</v>
      </c>
      <c r="R26" s="52">
        <v>-28.412795581054301</v>
      </c>
      <c r="S26" s="51">
        <v>13.3640106930496</v>
      </c>
      <c r="T26" s="51">
        <v>13.073285113107399</v>
      </c>
      <c r="U26" s="53">
        <v>2.1754366007314401</v>
      </c>
    </row>
    <row r="27" spans="1:21" ht="12" thickBot="1">
      <c r="A27" s="75"/>
      <c r="B27" s="64" t="s">
        <v>25</v>
      </c>
      <c r="C27" s="65"/>
      <c r="D27" s="51">
        <v>221299.95740000001</v>
      </c>
      <c r="E27" s="51">
        <v>245992.0226</v>
      </c>
      <c r="F27" s="52">
        <v>89.962249613211696</v>
      </c>
      <c r="G27" s="51">
        <v>324063.64049999998</v>
      </c>
      <c r="H27" s="52">
        <v>-31.710957434609199</v>
      </c>
      <c r="I27" s="51">
        <v>60803.196100000001</v>
      </c>
      <c r="J27" s="52">
        <v>27.4754666988472</v>
      </c>
      <c r="K27" s="51">
        <v>91767.097699999998</v>
      </c>
      <c r="L27" s="52">
        <v>28.317616119602899</v>
      </c>
      <c r="M27" s="52">
        <v>-0.33741833811967697</v>
      </c>
      <c r="N27" s="51">
        <v>1774589.7592</v>
      </c>
      <c r="O27" s="51">
        <v>90766854.625499994</v>
      </c>
      <c r="P27" s="51">
        <v>28986</v>
      </c>
      <c r="Q27" s="51">
        <v>47080</v>
      </c>
      <c r="R27" s="52">
        <v>-38.432455395072203</v>
      </c>
      <c r="S27" s="51">
        <v>7.6347187400814196</v>
      </c>
      <c r="T27" s="51">
        <v>8.0829735705182699</v>
      </c>
      <c r="U27" s="53">
        <v>-5.8712684212394102</v>
      </c>
    </row>
    <row r="28" spans="1:21" ht="12" thickBot="1">
      <c r="A28" s="75"/>
      <c r="B28" s="64" t="s">
        <v>26</v>
      </c>
      <c r="C28" s="65"/>
      <c r="D28" s="51">
        <v>1110027.1693</v>
      </c>
      <c r="E28" s="51">
        <v>1047615.4209</v>
      </c>
      <c r="F28" s="52">
        <v>105.95750569864499</v>
      </c>
      <c r="G28" s="51">
        <v>1369578.4915</v>
      </c>
      <c r="H28" s="52">
        <v>-18.951182704083799</v>
      </c>
      <c r="I28" s="51">
        <v>41771.068899999998</v>
      </c>
      <c r="J28" s="52">
        <v>3.7630672523395501</v>
      </c>
      <c r="K28" s="51">
        <v>42901.3442</v>
      </c>
      <c r="L28" s="52">
        <v>3.1324487399778902</v>
      </c>
      <c r="M28" s="52">
        <v>-2.6345918084309999E-2</v>
      </c>
      <c r="N28" s="51">
        <v>8674800.4298999999</v>
      </c>
      <c r="O28" s="51">
        <v>343832100.64630002</v>
      </c>
      <c r="P28" s="51">
        <v>45387</v>
      </c>
      <c r="Q28" s="51">
        <v>59332</v>
      </c>
      <c r="R28" s="52">
        <v>-23.503337153643901</v>
      </c>
      <c r="S28" s="51">
        <v>24.456940738537501</v>
      </c>
      <c r="T28" s="51">
        <v>27.119357136115401</v>
      </c>
      <c r="U28" s="53">
        <v>-10.886138319756</v>
      </c>
    </row>
    <row r="29" spans="1:21" ht="12" thickBot="1">
      <c r="A29" s="75"/>
      <c r="B29" s="64" t="s">
        <v>27</v>
      </c>
      <c r="C29" s="65"/>
      <c r="D29" s="51">
        <v>710929.29130000004</v>
      </c>
      <c r="E29" s="51">
        <v>636302.69889999996</v>
      </c>
      <c r="F29" s="52">
        <v>111.728159023844</v>
      </c>
      <c r="G29" s="51">
        <v>764088.27800000005</v>
      </c>
      <c r="H29" s="52">
        <v>-6.9571786703944101</v>
      </c>
      <c r="I29" s="51">
        <v>103962.4611</v>
      </c>
      <c r="J29" s="52">
        <v>14.6234600785537</v>
      </c>
      <c r="K29" s="51">
        <v>97451.0821</v>
      </c>
      <c r="L29" s="52">
        <v>12.753903561389301</v>
      </c>
      <c r="M29" s="52">
        <v>6.6816897870034003E-2</v>
      </c>
      <c r="N29" s="51">
        <v>5098777.7170000002</v>
      </c>
      <c r="O29" s="51">
        <v>240459452.6248</v>
      </c>
      <c r="P29" s="51">
        <v>109504</v>
      </c>
      <c r="Q29" s="51">
        <v>127619</v>
      </c>
      <c r="R29" s="52">
        <v>-14.1945948487294</v>
      </c>
      <c r="S29" s="51">
        <v>6.4922677829120401</v>
      </c>
      <c r="T29" s="51">
        <v>6.6584203660896897</v>
      </c>
      <c r="U29" s="53">
        <v>-2.55923798483744</v>
      </c>
    </row>
    <row r="30" spans="1:21" ht="12" thickBot="1">
      <c r="A30" s="75"/>
      <c r="B30" s="64" t="s">
        <v>28</v>
      </c>
      <c r="C30" s="65"/>
      <c r="D30" s="51">
        <v>737884.04130000004</v>
      </c>
      <c r="E30" s="51">
        <v>792494.46629999997</v>
      </c>
      <c r="F30" s="52">
        <v>93.109046520543501</v>
      </c>
      <c r="G30" s="51">
        <v>988684.0318</v>
      </c>
      <c r="H30" s="52">
        <v>-25.3670518015137</v>
      </c>
      <c r="I30" s="51">
        <v>106239.4492</v>
      </c>
      <c r="J30" s="52">
        <v>14.3978515937041</v>
      </c>
      <c r="K30" s="51">
        <v>107758.2285</v>
      </c>
      <c r="L30" s="52">
        <v>10.8991573681852</v>
      </c>
      <c r="M30" s="52">
        <v>-1.4094323200571E-2</v>
      </c>
      <c r="N30" s="51">
        <v>5721441.3924000002</v>
      </c>
      <c r="O30" s="51">
        <v>414832775.79369998</v>
      </c>
      <c r="P30" s="51">
        <v>66261</v>
      </c>
      <c r="Q30" s="51">
        <v>98036</v>
      </c>
      <c r="R30" s="52">
        <v>-32.411563099269699</v>
      </c>
      <c r="S30" s="51">
        <v>11.1360233214108</v>
      </c>
      <c r="T30" s="51">
        <v>11.593395580195001</v>
      </c>
      <c r="U30" s="53">
        <v>-4.1071417110349904</v>
      </c>
    </row>
    <row r="31" spans="1:21" ht="12" thickBot="1">
      <c r="A31" s="75"/>
      <c r="B31" s="64" t="s">
        <v>29</v>
      </c>
      <c r="C31" s="65"/>
      <c r="D31" s="51">
        <v>680511.91200000001</v>
      </c>
      <c r="E31" s="51">
        <v>1239476.8792000001</v>
      </c>
      <c r="F31" s="52">
        <v>54.903154985773099</v>
      </c>
      <c r="G31" s="51">
        <v>929351.54779999994</v>
      </c>
      <c r="H31" s="52">
        <v>-26.775619666106302</v>
      </c>
      <c r="I31" s="51">
        <v>40407.121800000001</v>
      </c>
      <c r="J31" s="52">
        <v>5.9377537832137204</v>
      </c>
      <c r="K31" s="51">
        <v>27795.631300000001</v>
      </c>
      <c r="L31" s="52">
        <v>2.9908629695403199</v>
      </c>
      <c r="M31" s="52">
        <v>0.45372203868598598</v>
      </c>
      <c r="N31" s="51">
        <v>5001073.4142000005</v>
      </c>
      <c r="O31" s="51">
        <v>420598802.55269998</v>
      </c>
      <c r="P31" s="51">
        <v>26074</v>
      </c>
      <c r="Q31" s="51">
        <v>37641</v>
      </c>
      <c r="R31" s="52">
        <v>-30.7297893254696</v>
      </c>
      <c r="S31" s="51">
        <v>26.099252588785799</v>
      </c>
      <c r="T31" s="51">
        <v>28.9002840227412</v>
      </c>
      <c r="U31" s="53">
        <v>-10.7322285357663</v>
      </c>
    </row>
    <row r="32" spans="1:21" ht="12" thickBot="1">
      <c r="A32" s="75"/>
      <c r="B32" s="64" t="s">
        <v>30</v>
      </c>
      <c r="C32" s="65"/>
      <c r="D32" s="51">
        <v>98992.629000000001</v>
      </c>
      <c r="E32" s="51">
        <v>113367.8403</v>
      </c>
      <c r="F32" s="52">
        <v>87.319850795464106</v>
      </c>
      <c r="G32" s="51">
        <v>151975.6808</v>
      </c>
      <c r="H32" s="52">
        <v>-34.862848793370901</v>
      </c>
      <c r="I32" s="51">
        <v>27577.091</v>
      </c>
      <c r="J32" s="52">
        <v>27.857721608747301</v>
      </c>
      <c r="K32" s="51">
        <v>39005.105000000003</v>
      </c>
      <c r="L32" s="52">
        <v>25.6653596119308</v>
      </c>
      <c r="M32" s="52">
        <v>-0.29298764866804</v>
      </c>
      <c r="N32" s="51">
        <v>748793.99899999995</v>
      </c>
      <c r="O32" s="51">
        <v>42289675.105999999</v>
      </c>
      <c r="P32" s="51">
        <v>21574</v>
      </c>
      <c r="Q32" s="51">
        <v>29117</v>
      </c>
      <c r="R32" s="52">
        <v>-25.9058282103239</v>
      </c>
      <c r="S32" s="51">
        <v>4.5885152961898603</v>
      </c>
      <c r="T32" s="51">
        <v>5.0058034893704697</v>
      </c>
      <c r="U32" s="53">
        <v>-9.0941876891445403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319.61110000000002</v>
      </c>
      <c r="P33" s="54"/>
      <c r="Q33" s="51">
        <v>4</v>
      </c>
      <c r="R33" s="54"/>
      <c r="S33" s="54"/>
      <c r="T33" s="51">
        <v>0.55310000000000004</v>
      </c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220416.69099999999</v>
      </c>
      <c r="E35" s="51">
        <v>174598.55790000001</v>
      </c>
      <c r="F35" s="52">
        <v>126.24198827933201</v>
      </c>
      <c r="G35" s="51">
        <v>314078.02529999998</v>
      </c>
      <c r="H35" s="52">
        <v>-29.821040236908299</v>
      </c>
      <c r="I35" s="51">
        <v>9971.7459999999992</v>
      </c>
      <c r="J35" s="52">
        <v>4.5240430544345704</v>
      </c>
      <c r="K35" s="51">
        <v>19398.928100000001</v>
      </c>
      <c r="L35" s="52">
        <v>6.1764678001495303</v>
      </c>
      <c r="M35" s="52">
        <v>-0.48596407241696998</v>
      </c>
      <c r="N35" s="51">
        <v>1690135.0958</v>
      </c>
      <c r="O35" s="51">
        <v>68389502.639300004</v>
      </c>
      <c r="P35" s="51">
        <v>14763</v>
      </c>
      <c r="Q35" s="51">
        <v>21259</v>
      </c>
      <c r="R35" s="52">
        <v>-30.556470200856101</v>
      </c>
      <c r="S35" s="51">
        <v>14.930345525977099</v>
      </c>
      <c r="T35" s="51">
        <v>15.6339906627781</v>
      </c>
      <c r="U35" s="53">
        <v>-4.7128523286801904</v>
      </c>
    </row>
    <row r="36" spans="1:21" ht="12" customHeight="1" thickBot="1">
      <c r="A36" s="75"/>
      <c r="B36" s="64" t="s">
        <v>69</v>
      </c>
      <c r="C36" s="65"/>
      <c r="D36" s="51">
        <v>75750.490000000005</v>
      </c>
      <c r="E36" s="54"/>
      <c r="F36" s="54"/>
      <c r="G36" s="51">
        <v>5203.42</v>
      </c>
      <c r="H36" s="52">
        <v>1355.78273520108</v>
      </c>
      <c r="I36" s="51">
        <v>2188.4499999999998</v>
      </c>
      <c r="J36" s="52">
        <v>2.8890242162129902</v>
      </c>
      <c r="K36" s="51">
        <v>181.2</v>
      </c>
      <c r="L36" s="52">
        <v>3.4823250861933102</v>
      </c>
      <c r="M36" s="52">
        <v>11.0775386313466</v>
      </c>
      <c r="N36" s="51">
        <v>445983.32</v>
      </c>
      <c r="O36" s="51">
        <v>33077495.050000001</v>
      </c>
      <c r="P36" s="51">
        <v>53</v>
      </c>
      <c r="Q36" s="51">
        <v>62</v>
      </c>
      <c r="R36" s="52">
        <v>-14.5161290322581</v>
      </c>
      <c r="S36" s="51">
        <v>1429.2545283018901</v>
      </c>
      <c r="T36" s="51">
        <v>1378.3303225806501</v>
      </c>
      <c r="U36" s="53">
        <v>3.5629906859029101</v>
      </c>
    </row>
    <row r="37" spans="1:21" ht="12" thickBot="1">
      <c r="A37" s="75"/>
      <c r="B37" s="64" t="s">
        <v>36</v>
      </c>
      <c r="C37" s="65"/>
      <c r="D37" s="51">
        <v>195811.16</v>
      </c>
      <c r="E37" s="51">
        <v>107535.6148</v>
      </c>
      <c r="F37" s="52">
        <v>182.089589913239</v>
      </c>
      <c r="G37" s="51">
        <v>529920.62</v>
      </c>
      <c r="H37" s="52">
        <v>-63.048963824053502</v>
      </c>
      <c r="I37" s="51">
        <v>-26950.47</v>
      </c>
      <c r="J37" s="52">
        <v>-13.763500507325499</v>
      </c>
      <c r="K37" s="51">
        <v>-48313.25</v>
      </c>
      <c r="L37" s="52">
        <v>-9.1170730438834404</v>
      </c>
      <c r="M37" s="52">
        <v>-0.44217228193093999</v>
      </c>
      <c r="N37" s="51">
        <v>1542772.4</v>
      </c>
      <c r="O37" s="51">
        <v>164951968.66999999</v>
      </c>
      <c r="P37" s="51">
        <v>75</v>
      </c>
      <c r="Q37" s="51">
        <v>141</v>
      </c>
      <c r="R37" s="52">
        <v>-46.808510638297903</v>
      </c>
      <c r="S37" s="51">
        <v>2610.8154666666701</v>
      </c>
      <c r="T37" s="51">
        <v>2400.4553191489399</v>
      </c>
      <c r="U37" s="53">
        <v>8.0572583625109999</v>
      </c>
    </row>
    <row r="38" spans="1:21" ht="12" thickBot="1">
      <c r="A38" s="75"/>
      <c r="B38" s="64" t="s">
        <v>37</v>
      </c>
      <c r="C38" s="65"/>
      <c r="D38" s="51">
        <v>46034.21</v>
      </c>
      <c r="E38" s="51">
        <v>56915.080800000003</v>
      </c>
      <c r="F38" s="52">
        <v>80.882271188833997</v>
      </c>
      <c r="G38" s="51">
        <v>286261.53999999998</v>
      </c>
      <c r="H38" s="52">
        <v>-83.918828215624103</v>
      </c>
      <c r="I38" s="51">
        <v>582.94000000000005</v>
      </c>
      <c r="J38" s="52">
        <v>1.26631911354621</v>
      </c>
      <c r="K38" s="51">
        <v>-21259.03</v>
      </c>
      <c r="L38" s="52">
        <v>-7.4264359787905896</v>
      </c>
      <c r="M38" s="52">
        <v>-1.0274208183534199</v>
      </c>
      <c r="N38" s="51">
        <v>521137.91</v>
      </c>
      <c r="O38" s="51">
        <v>143041452.44999999</v>
      </c>
      <c r="P38" s="51">
        <v>29</v>
      </c>
      <c r="Q38" s="51">
        <v>48</v>
      </c>
      <c r="R38" s="52">
        <v>-39.5833333333333</v>
      </c>
      <c r="S38" s="51">
        <v>1587.38655172414</v>
      </c>
      <c r="T38" s="51">
        <v>2809.2956250000002</v>
      </c>
      <c r="U38" s="53">
        <v>-76.976151268806404</v>
      </c>
    </row>
    <row r="39" spans="1:21" ht="12" thickBot="1">
      <c r="A39" s="75"/>
      <c r="B39" s="64" t="s">
        <v>38</v>
      </c>
      <c r="C39" s="65"/>
      <c r="D39" s="51">
        <v>71994.929999999993</v>
      </c>
      <c r="E39" s="51">
        <v>62254.059699999998</v>
      </c>
      <c r="F39" s="52">
        <v>115.646963984262</v>
      </c>
      <c r="G39" s="51">
        <v>216611.21</v>
      </c>
      <c r="H39" s="52">
        <v>-66.763063647536995</v>
      </c>
      <c r="I39" s="51">
        <v>-11433.81</v>
      </c>
      <c r="J39" s="52">
        <v>-15.8814099826196</v>
      </c>
      <c r="K39" s="51">
        <v>-26403.1</v>
      </c>
      <c r="L39" s="52">
        <v>-12.1891660177698</v>
      </c>
      <c r="M39" s="52">
        <v>-0.56695198669853197</v>
      </c>
      <c r="N39" s="51">
        <v>574803.68999999994</v>
      </c>
      <c r="O39" s="51">
        <v>108349009.51000001</v>
      </c>
      <c r="P39" s="51">
        <v>37</v>
      </c>
      <c r="Q39" s="51">
        <v>58</v>
      </c>
      <c r="R39" s="52">
        <v>-36.2068965517241</v>
      </c>
      <c r="S39" s="51">
        <v>1945.80891891892</v>
      </c>
      <c r="T39" s="51">
        <v>1782.16948275862</v>
      </c>
      <c r="U39" s="53">
        <v>8.4098409956521003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1">
        <v>2.25</v>
      </c>
      <c r="H40" s="54"/>
      <c r="I40" s="54"/>
      <c r="J40" s="54"/>
      <c r="K40" s="51">
        <v>-8.0299999999999994</v>
      </c>
      <c r="L40" s="52">
        <v>-356.88888888888903</v>
      </c>
      <c r="M40" s="54"/>
      <c r="N40" s="51">
        <v>132.55000000000001</v>
      </c>
      <c r="O40" s="51">
        <v>4753.0600000000004</v>
      </c>
      <c r="P40" s="54"/>
      <c r="Q40" s="51">
        <v>4</v>
      </c>
      <c r="R40" s="54"/>
      <c r="S40" s="54"/>
      <c r="T40" s="51">
        <v>3.44</v>
      </c>
      <c r="U40" s="55"/>
    </row>
    <row r="41" spans="1:21" ht="12" customHeight="1" thickBot="1">
      <c r="A41" s="75"/>
      <c r="B41" s="64" t="s">
        <v>33</v>
      </c>
      <c r="C41" s="65"/>
      <c r="D41" s="51">
        <v>56732.477800000001</v>
      </c>
      <c r="E41" s="51">
        <v>87323.035600000003</v>
      </c>
      <c r="F41" s="52">
        <v>64.968513073542297</v>
      </c>
      <c r="G41" s="51">
        <v>299573.50510000001</v>
      </c>
      <c r="H41" s="52">
        <v>-81.062251222429595</v>
      </c>
      <c r="I41" s="51">
        <v>3025.8236999999999</v>
      </c>
      <c r="J41" s="52">
        <v>5.3334947059195796</v>
      </c>
      <c r="K41" s="51">
        <v>18173.636900000001</v>
      </c>
      <c r="L41" s="52">
        <v>6.0665034092162102</v>
      </c>
      <c r="M41" s="52">
        <v>-0.83350477856196203</v>
      </c>
      <c r="N41" s="51">
        <v>602973.58629999997</v>
      </c>
      <c r="O41" s="51">
        <v>64450775.987599999</v>
      </c>
      <c r="P41" s="51">
        <v>139</v>
      </c>
      <c r="Q41" s="51">
        <v>217</v>
      </c>
      <c r="R41" s="52">
        <v>-35.944700460829502</v>
      </c>
      <c r="S41" s="51">
        <v>408.14732230215799</v>
      </c>
      <c r="T41" s="51">
        <v>533.10882718894004</v>
      </c>
      <c r="U41" s="53">
        <v>-30.616764599100001</v>
      </c>
    </row>
    <row r="42" spans="1:21" ht="12" thickBot="1">
      <c r="A42" s="75"/>
      <c r="B42" s="64" t="s">
        <v>34</v>
      </c>
      <c r="C42" s="65"/>
      <c r="D42" s="51">
        <v>371406.15480000002</v>
      </c>
      <c r="E42" s="51">
        <v>271020.24599999998</v>
      </c>
      <c r="F42" s="52">
        <v>137.04000357227901</v>
      </c>
      <c r="G42" s="51">
        <v>581629.24569999997</v>
      </c>
      <c r="H42" s="52">
        <v>-36.143830877519498</v>
      </c>
      <c r="I42" s="51">
        <v>23995.891899999999</v>
      </c>
      <c r="J42" s="52">
        <v>6.4608223611484403</v>
      </c>
      <c r="K42" s="51">
        <v>40263.911699999997</v>
      </c>
      <c r="L42" s="52">
        <v>6.9226078292438196</v>
      </c>
      <c r="M42" s="52">
        <v>-0.40403475750717999</v>
      </c>
      <c r="N42" s="51">
        <v>2776375.2376999999</v>
      </c>
      <c r="O42" s="51">
        <v>166846385.1399</v>
      </c>
      <c r="P42" s="51">
        <v>2048</v>
      </c>
      <c r="Q42" s="51">
        <v>2799</v>
      </c>
      <c r="R42" s="52">
        <v>-26.831011075384101</v>
      </c>
      <c r="S42" s="51">
        <v>181.35066152343799</v>
      </c>
      <c r="T42" s="51">
        <v>197.686803072526</v>
      </c>
      <c r="U42" s="53">
        <v>-9.0080407823475905</v>
      </c>
    </row>
    <row r="43" spans="1:21" ht="12" thickBot="1">
      <c r="A43" s="75"/>
      <c r="B43" s="64" t="s">
        <v>39</v>
      </c>
      <c r="C43" s="65"/>
      <c r="D43" s="51">
        <v>85299.21</v>
      </c>
      <c r="E43" s="51">
        <v>46310.917099999999</v>
      </c>
      <c r="F43" s="52">
        <v>184.18812526604</v>
      </c>
      <c r="G43" s="51">
        <v>294317.2</v>
      </c>
      <c r="H43" s="52">
        <v>-71.017932353256995</v>
      </c>
      <c r="I43" s="51">
        <v>-7048.64</v>
      </c>
      <c r="J43" s="52">
        <v>-8.2634294033907203</v>
      </c>
      <c r="K43" s="51">
        <v>-36303.9</v>
      </c>
      <c r="L43" s="52">
        <v>-12.3349569783893</v>
      </c>
      <c r="M43" s="52">
        <v>-0.80584344932638097</v>
      </c>
      <c r="N43" s="51">
        <v>874944.8</v>
      </c>
      <c r="O43" s="51">
        <v>78945337.939999998</v>
      </c>
      <c r="P43" s="51">
        <v>72</v>
      </c>
      <c r="Q43" s="51">
        <v>128</v>
      </c>
      <c r="R43" s="52">
        <v>-43.75</v>
      </c>
      <c r="S43" s="51">
        <v>1184.7112500000001</v>
      </c>
      <c r="T43" s="51">
        <v>1335.110078125</v>
      </c>
      <c r="U43" s="53">
        <v>-12.6949776264048</v>
      </c>
    </row>
    <row r="44" spans="1:21" ht="12" thickBot="1">
      <c r="A44" s="75"/>
      <c r="B44" s="64" t="s">
        <v>40</v>
      </c>
      <c r="C44" s="65"/>
      <c r="D44" s="51">
        <v>42479.53</v>
      </c>
      <c r="E44" s="51">
        <v>9800.3950999999997</v>
      </c>
      <c r="F44" s="52">
        <v>433.44711684123803</v>
      </c>
      <c r="G44" s="51">
        <v>141685.51999999999</v>
      </c>
      <c r="H44" s="52">
        <v>-70.018439428390394</v>
      </c>
      <c r="I44" s="51">
        <v>5715.03</v>
      </c>
      <c r="J44" s="52">
        <v>13.453609303116099</v>
      </c>
      <c r="K44" s="51">
        <v>18864.8</v>
      </c>
      <c r="L44" s="52">
        <v>13.314557479127</v>
      </c>
      <c r="M44" s="52">
        <v>-0.69705324201687802</v>
      </c>
      <c r="N44" s="51">
        <v>613985.79</v>
      </c>
      <c r="O44" s="51">
        <v>31902835.449999999</v>
      </c>
      <c r="P44" s="51">
        <v>50</v>
      </c>
      <c r="Q44" s="51">
        <v>112</v>
      </c>
      <c r="R44" s="52">
        <v>-55.357142857142897</v>
      </c>
      <c r="S44" s="51">
        <v>849.59059999999999</v>
      </c>
      <c r="T44" s="51">
        <v>1192.9875892857101</v>
      </c>
      <c r="U44" s="53">
        <v>-40.419113545478801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1">
        <v>-8.5470000000000006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5371.6980999999996</v>
      </c>
      <c r="E46" s="57"/>
      <c r="F46" s="57"/>
      <c r="G46" s="56">
        <v>13371.5712</v>
      </c>
      <c r="H46" s="58">
        <v>-59.827472630890199</v>
      </c>
      <c r="I46" s="56">
        <v>399.25959999999998</v>
      </c>
      <c r="J46" s="58">
        <v>7.4326515110743099</v>
      </c>
      <c r="K46" s="56">
        <v>1370.6804999999999</v>
      </c>
      <c r="L46" s="58">
        <v>10.250706364260299</v>
      </c>
      <c r="M46" s="58">
        <v>-0.70871432109817001</v>
      </c>
      <c r="N46" s="56">
        <v>110394.139</v>
      </c>
      <c r="O46" s="56">
        <v>8838028.4818999991</v>
      </c>
      <c r="P46" s="56">
        <v>19</v>
      </c>
      <c r="Q46" s="56">
        <v>35</v>
      </c>
      <c r="R46" s="58">
        <v>-45.714285714285701</v>
      </c>
      <c r="S46" s="56">
        <v>282.720952631579</v>
      </c>
      <c r="T46" s="56">
        <v>679.19614857142903</v>
      </c>
      <c r="U46" s="59">
        <v>-140.23551924590001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46:C46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5:C25"/>
    <mergeCell ref="B24:C24"/>
    <mergeCell ref="B31:C31"/>
    <mergeCell ref="B32:C32"/>
    <mergeCell ref="B33:C3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F38" sqref="F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70818</v>
      </c>
      <c r="D2" s="37">
        <v>535062.650876923</v>
      </c>
      <c r="E2" s="37">
        <v>399369.61811623903</v>
      </c>
      <c r="F2" s="37">
        <v>135693.032760684</v>
      </c>
      <c r="G2" s="37">
        <v>399369.61811623903</v>
      </c>
      <c r="H2" s="37">
        <v>0.25360213899866502</v>
      </c>
    </row>
    <row r="3" spans="1:8">
      <c r="A3" s="37">
        <v>2</v>
      </c>
      <c r="B3" s="37">
        <v>13</v>
      </c>
      <c r="C3" s="37">
        <v>6916.1719999999996</v>
      </c>
      <c r="D3" s="37">
        <v>59267.3435457757</v>
      </c>
      <c r="E3" s="37">
        <v>45535.3587821572</v>
      </c>
      <c r="F3" s="37">
        <v>13731.9847636185</v>
      </c>
      <c r="G3" s="37">
        <v>45535.3587821572</v>
      </c>
      <c r="H3" s="37">
        <v>0.23169563442661201</v>
      </c>
    </row>
    <row r="4" spans="1:8">
      <c r="A4" s="37">
        <v>3</v>
      </c>
      <c r="B4" s="37">
        <v>14</v>
      </c>
      <c r="C4" s="37">
        <v>89379</v>
      </c>
      <c r="D4" s="37">
        <v>79960.154695083605</v>
      </c>
      <c r="E4" s="37">
        <v>55980.519287235002</v>
      </c>
      <c r="F4" s="37">
        <v>23979.6354078486</v>
      </c>
      <c r="G4" s="37">
        <v>55980.519287235002</v>
      </c>
      <c r="H4" s="37">
        <v>0.29989481009999902</v>
      </c>
    </row>
    <row r="5" spans="1:8">
      <c r="A5" s="37">
        <v>4</v>
      </c>
      <c r="B5" s="37">
        <v>15</v>
      </c>
      <c r="C5" s="37">
        <v>4464</v>
      </c>
      <c r="D5" s="37">
        <v>83125.072536752094</v>
      </c>
      <c r="E5" s="37">
        <v>64942.972522222197</v>
      </c>
      <c r="F5" s="37">
        <v>18182.1000145299</v>
      </c>
      <c r="G5" s="37">
        <v>64942.972522222197</v>
      </c>
      <c r="H5" s="37">
        <v>0.218731839379641</v>
      </c>
    </row>
    <row r="6" spans="1:8">
      <c r="A6" s="37">
        <v>5</v>
      </c>
      <c r="B6" s="37">
        <v>16</v>
      </c>
      <c r="C6" s="37">
        <v>3018</v>
      </c>
      <c r="D6" s="37">
        <v>236091.72263247901</v>
      </c>
      <c r="E6" s="37">
        <v>197634.385155556</v>
      </c>
      <c r="F6" s="37">
        <v>38457.337476923101</v>
      </c>
      <c r="G6" s="37">
        <v>197634.385155556</v>
      </c>
      <c r="H6" s="37">
        <v>0.162891511180971</v>
      </c>
    </row>
    <row r="7" spans="1:8">
      <c r="A7" s="37">
        <v>6</v>
      </c>
      <c r="B7" s="37">
        <v>17</v>
      </c>
      <c r="C7" s="37">
        <v>18144</v>
      </c>
      <c r="D7" s="37">
        <v>284786.043305128</v>
      </c>
      <c r="E7" s="37">
        <v>202833.76190170899</v>
      </c>
      <c r="F7" s="37">
        <v>81952.281403418805</v>
      </c>
      <c r="G7" s="37">
        <v>202833.76190170899</v>
      </c>
      <c r="H7" s="37">
        <v>0.287767899200077</v>
      </c>
    </row>
    <row r="8" spans="1:8">
      <c r="A8" s="37">
        <v>7</v>
      </c>
      <c r="B8" s="37">
        <v>18</v>
      </c>
      <c r="C8" s="37">
        <v>133385</v>
      </c>
      <c r="D8" s="37">
        <v>202398.27744444399</v>
      </c>
      <c r="E8" s="37">
        <v>166231.16562136801</v>
      </c>
      <c r="F8" s="37">
        <v>36167.111823076899</v>
      </c>
      <c r="G8" s="37">
        <v>166231.16562136801</v>
      </c>
      <c r="H8" s="37">
        <v>0.178692784739753</v>
      </c>
    </row>
    <row r="9" spans="1:8">
      <c r="A9" s="37">
        <v>8</v>
      </c>
      <c r="B9" s="37">
        <v>19</v>
      </c>
      <c r="C9" s="37">
        <v>11520</v>
      </c>
      <c r="D9" s="37">
        <v>95442.400785470105</v>
      </c>
      <c r="E9" s="37">
        <v>80318.325911111097</v>
      </c>
      <c r="F9" s="37">
        <v>15124.074874358999</v>
      </c>
      <c r="G9" s="37">
        <v>80318.325911111097</v>
      </c>
      <c r="H9" s="37">
        <v>0.158462850367249</v>
      </c>
    </row>
    <row r="10" spans="1:8">
      <c r="A10" s="37">
        <v>9</v>
      </c>
      <c r="B10" s="37">
        <v>21</v>
      </c>
      <c r="C10" s="37">
        <v>106369</v>
      </c>
      <c r="D10" s="37">
        <v>470405.78332393197</v>
      </c>
      <c r="E10" s="37">
        <v>445301.42508290597</v>
      </c>
      <c r="F10" s="37">
        <v>25104.358241025599</v>
      </c>
      <c r="G10" s="37">
        <v>445301.42508290597</v>
      </c>
      <c r="H10" s="37">
        <v>5.3367452380444602E-2</v>
      </c>
    </row>
    <row r="11" spans="1:8">
      <c r="A11" s="37">
        <v>10</v>
      </c>
      <c r="B11" s="37">
        <v>22</v>
      </c>
      <c r="C11" s="37">
        <v>18868</v>
      </c>
      <c r="D11" s="37">
        <v>376531.86247264902</v>
      </c>
      <c r="E11" s="37">
        <v>329611.32760256401</v>
      </c>
      <c r="F11" s="37">
        <v>46920.534870085503</v>
      </c>
      <c r="G11" s="37">
        <v>329611.32760256401</v>
      </c>
      <c r="H11" s="37">
        <v>0.12461238887451</v>
      </c>
    </row>
    <row r="12" spans="1:8">
      <c r="A12" s="37">
        <v>11</v>
      </c>
      <c r="B12" s="37">
        <v>23</v>
      </c>
      <c r="C12" s="37">
        <v>123208.15700000001</v>
      </c>
      <c r="D12" s="37">
        <v>1175215.72513162</v>
      </c>
      <c r="E12" s="37">
        <v>1005816.93356154</v>
      </c>
      <c r="F12" s="37">
        <v>169398.79157008501</v>
      </c>
      <c r="G12" s="37">
        <v>1005816.93356154</v>
      </c>
      <c r="H12" s="37">
        <v>0.144142720308744</v>
      </c>
    </row>
    <row r="13" spans="1:8">
      <c r="A13" s="37">
        <v>12</v>
      </c>
      <c r="B13" s="37">
        <v>24</v>
      </c>
      <c r="C13" s="37">
        <v>22504</v>
      </c>
      <c r="D13" s="37">
        <v>743818.02923076903</v>
      </c>
      <c r="E13" s="37">
        <v>740007.55548888899</v>
      </c>
      <c r="F13" s="37">
        <v>3810.4737418803402</v>
      </c>
      <c r="G13" s="37">
        <v>740007.55548888899</v>
      </c>
      <c r="H13" s="37">
        <v>5.1228574626256398E-3</v>
      </c>
    </row>
    <row r="14" spans="1:8">
      <c r="A14" s="37">
        <v>13</v>
      </c>
      <c r="B14" s="37">
        <v>25</v>
      </c>
      <c r="C14" s="37">
        <v>77363</v>
      </c>
      <c r="D14" s="37">
        <v>961363.18629999994</v>
      </c>
      <c r="E14" s="37">
        <v>879140.98080000002</v>
      </c>
      <c r="F14" s="37">
        <v>82222.205499999996</v>
      </c>
      <c r="G14" s="37">
        <v>879140.98080000002</v>
      </c>
      <c r="H14" s="37">
        <v>8.5526684058340893E-2</v>
      </c>
    </row>
    <row r="15" spans="1:8">
      <c r="A15" s="37">
        <v>14</v>
      </c>
      <c r="B15" s="37">
        <v>26</v>
      </c>
      <c r="C15" s="37">
        <v>49530</v>
      </c>
      <c r="D15" s="37">
        <v>289945.09986666701</v>
      </c>
      <c r="E15" s="37">
        <v>245466.87520000001</v>
      </c>
      <c r="F15" s="37">
        <v>44478.224666666698</v>
      </c>
      <c r="G15" s="37">
        <v>245466.87520000001</v>
      </c>
      <c r="H15" s="37">
        <v>0.15340222920518501</v>
      </c>
    </row>
    <row r="16" spans="1:8">
      <c r="A16" s="37">
        <v>15</v>
      </c>
      <c r="B16" s="37">
        <v>27</v>
      </c>
      <c r="C16" s="37">
        <v>107635.58</v>
      </c>
      <c r="D16" s="37">
        <v>868766.99616239301</v>
      </c>
      <c r="E16" s="37">
        <v>772222.30142478598</v>
      </c>
      <c r="F16" s="37">
        <v>96544.694737606798</v>
      </c>
      <c r="G16" s="37">
        <v>772222.30142478598</v>
      </c>
      <c r="H16" s="37">
        <v>0.11112840976242599</v>
      </c>
    </row>
    <row r="17" spans="1:8">
      <c r="A17" s="37">
        <v>16</v>
      </c>
      <c r="B17" s="37">
        <v>29</v>
      </c>
      <c r="C17" s="37">
        <v>158665</v>
      </c>
      <c r="D17" s="37">
        <v>2167249.5599162402</v>
      </c>
      <c r="E17" s="37">
        <v>1943432.1668</v>
      </c>
      <c r="F17" s="37">
        <v>223817.39311623899</v>
      </c>
      <c r="G17" s="37">
        <v>1943432.1668</v>
      </c>
      <c r="H17" s="37">
        <v>0.10327255211203699</v>
      </c>
    </row>
    <row r="18" spans="1:8">
      <c r="A18" s="37">
        <v>17</v>
      </c>
      <c r="B18" s="37">
        <v>31</v>
      </c>
      <c r="C18" s="37">
        <v>26980.521000000001</v>
      </c>
      <c r="D18" s="37">
        <v>243780.894066598</v>
      </c>
      <c r="E18" s="37">
        <v>208807.27089833401</v>
      </c>
      <c r="F18" s="37">
        <v>34973.623168264203</v>
      </c>
      <c r="G18" s="37">
        <v>208807.27089833401</v>
      </c>
      <c r="H18" s="37">
        <v>0.14346334770070099</v>
      </c>
    </row>
    <row r="19" spans="1:8">
      <c r="A19" s="37">
        <v>18</v>
      </c>
      <c r="B19" s="37">
        <v>32</v>
      </c>
      <c r="C19" s="37">
        <v>21950.816999999999</v>
      </c>
      <c r="D19" s="37">
        <v>310382.92096262</v>
      </c>
      <c r="E19" s="37">
        <v>281228.11384612601</v>
      </c>
      <c r="F19" s="37">
        <v>29154.807116494401</v>
      </c>
      <c r="G19" s="37">
        <v>281228.11384612601</v>
      </c>
      <c r="H19" s="37">
        <v>9.3931737693793996E-2</v>
      </c>
    </row>
    <row r="20" spans="1:8">
      <c r="A20" s="37">
        <v>19</v>
      </c>
      <c r="B20" s="37">
        <v>33</v>
      </c>
      <c r="C20" s="37">
        <v>53087.125</v>
      </c>
      <c r="D20" s="37">
        <v>672009.23720074899</v>
      </c>
      <c r="E20" s="37">
        <v>569288.82545196405</v>
      </c>
      <c r="F20" s="37">
        <v>102720.411748784</v>
      </c>
      <c r="G20" s="37">
        <v>569288.82545196405</v>
      </c>
      <c r="H20" s="37">
        <v>0.15285565445002799</v>
      </c>
    </row>
    <row r="21" spans="1:8">
      <c r="A21" s="37">
        <v>20</v>
      </c>
      <c r="B21" s="37">
        <v>34</v>
      </c>
      <c r="C21" s="37">
        <v>34329.182999999997</v>
      </c>
      <c r="D21" s="37">
        <v>221299.76350784401</v>
      </c>
      <c r="E21" s="37">
        <v>160496.79804886901</v>
      </c>
      <c r="F21" s="37">
        <v>60802.965458974802</v>
      </c>
      <c r="G21" s="37">
        <v>160496.79804886901</v>
      </c>
      <c r="H21" s="37">
        <v>0.27475386550433301</v>
      </c>
    </row>
    <row r="22" spans="1:8">
      <c r="A22" s="37">
        <v>21</v>
      </c>
      <c r="B22" s="37">
        <v>35</v>
      </c>
      <c r="C22" s="37">
        <v>42220.56</v>
      </c>
      <c r="D22" s="37">
        <v>1110027.1693734501</v>
      </c>
      <c r="E22" s="37">
        <v>1068256.0914672599</v>
      </c>
      <c r="F22" s="37">
        <v>41771.077906194703</v>
      </c>
      <c r="G22" s="37">
        <v>1068256.0914672599</v>
      </c>
      <c r="H22" s="37">
        <v>3.7630680634395799E-2</v>
      </c>
    </row>
    <row r="23" spans="1:8">
      <c r="A23" s="37">
        <v>22</v>
      </c>
      <c r="B23" s="37">
        <v>36</v>
      </c>
      <c r="C23" s="37">
        <v>154667.24400000001</v>
      </c>
      <c r="D23" s="37">
        <v>710929.29171858402</v>
      </c>
      <c r="E23" s="37">
        <v>606966.81836902699</v>
      </c>
      <c r="F23" s="37">
        <v>103962.473349557</v>
      </c>
      <c r="G23" s="37">
        <v>606966.81836902699</v>
      </c>
      <c r="H23" s="37">
        <v>0.14623461792978101</v>
      </c>
    </row>
    <row r="24" spans="1:8">
      <c r="A24" s="37">
        <v>23</v>
      </c>
      <c r="B24" s="37">
        <v>37</v>
      </c>
      <c r="C24" s="37">
        <v>116341.792</v>
      </c>
      <c r="D24" s="37">
        <v>737884.04957602301</v>
      </c>
      <c r="E24" s="37">
        <v>631644.58751516696</v>
      </c>
      <c r="F24" s="37">
        <v>106239.462060855</v>
      </c>
      <c r="G24" s="37">
        <v>631644.58751516696</v>
      </c>
      <c r="H24" s="37">
        <v>0.143978531751566</v>
      </c>
    </row>
    <row r="25" spans="1:8">
      <c r="A25" s="37">
        <v>24</v>
      </c>
      <c r="B25" s="37">
        <v>38</v>
      </c>
      <c r="C25" s="37">
        <v>139228.133</v>
      </c>
      <c r="D25" s="37">
        <v>680511.88931061898</v>
      </c>
      <c r="E25" s="37">
        <v>640104.81211858406</v>
      </c>
      <c r="F25" s="37">
        <v>40407.077192035402</v>
      </c>
      <c r="G25" s="37">
        <v>640104.81211858406</v>
      </c>
      <c r="H25" s="37">
        <v>5.9377474261278602E-2</v>
      </c>
    </row>
    <row r="26" spans="1:8">
      <c r="A26" s="37">
        <v>25</v>
      </c>
      <c r="B26" s="37">
        <v>39</v>
      </c>
      <c r="C26" s="37">
        <v>66923.963000000003</v>
      </c>
      <c r="D26" s="37">
        <v>98992.570555396698</v>
      </c>
      <c r="E26" s="37">
        <v>71415.533008210303</v>
      </c>
      <c r="F26" s="37">
        <v>27577.037547186501</v>
      </c>
      <c r="G26" s="37">
        <v>71415.533008210303</v>
      </c>
      <c r="H26" s="37">
        <v>0.27857684058981202</v>
      </c>
    </row>
    <row r="27" spans="1:8">
      <c r="A27" s="37">
        <v>26</v>
      </c>
      <c r="B27" s="37">
        <v>42</v>
      </c>
      <c r="C27" s="37">
        <v>13137.450999999999</v>
      </c>
      <c r="D27" s="37">
        <v>220416.69140000001</v>
      </c>
      <c r="E27" s="37">
        <v>210444.93710000001</v>
      </c>
      <c r="F27" s="37">
        <v>9971.7543000000005</v>
      </c>
      <c r="G27" s="37">
        <v>210444.93710000001</v>
      </c>
      <c r="H27" s="37">
        <v>4.5240468118196202E-2</v>
      </c>
    </row>
    <row r="28" spans="1:8">
      <c r="A28" s="37">
        <v>27</v>
      </c>
      <c r="B28" s="37">
        <v>75</v>
      </c>
      <c r="C28" s="37">
        <v>170</v>
      </c>
      <c r="D28" s="37">
        <v>56732.478632478596</v>
      </c>
      <c r="E28" s="37">
        <v>53706.6538461538</v>
      </c>
      <c r="F28" s="37">
        <v>3025.8247863247898</v>
      </c>
      <c r="G28" s="37">
        <v>53706.6538461538</v>
      </c>
      <c r="H28" s="37">
        <v>5.3334965424770599E-2</v>
      </c>
    </row>
    <row r="29" spans="1:8">
      <c r="A29" s="37">
        <v>28</v>
      </c>
      <c r="B29" s="37">
        <v>76</v>
      </c>
      <c r="C29" s="37">
        <v>2245</v>
      </c>
      <c r="D29" s="37">
        <v>371406.14458547003</v>
      </c>
      <c r="E29" s="37">
        <v>347410.25943504297</v>
      </c>
      <c r="F29" s="37">
        <v>23995.885150427399</v>
      </c>
      <c r="G29" s="37">
        <v>347410.25943504297</v>
      </c>
      <c r="H29" s="37">
        <v>6.4608207215336694E-2</v>
      </c>
    </row>
    <row r="30" spans="1:8">
      <c r="A30" s="37">
        <v>29</v>
      </c>
      <c r="B30" s="37">
        <v>99</v>
      </c>
      <c r="C30" s="37">
        <v>18</v>
      </c>
      <c r="D30" s="37">
        <v>5371.6980561228302</v>
      </c>
      <c r="E30" s="37">
        <v>4972.4385598668796</v>
      </c>
      <c r="F30" s="37">
        <v>399.25949625595598</v>
      </c>
      <c r="G30" s="37">
        <v>4972.4385598668796</v>
      </c>
      <c r="H30" s="37">
        <v>7.4326496404776093E-2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53</v>
      </c>
      <c r="D32" s="34">
        <v>75750.490000000005</v>
      </c>
      <c r="E32" s="34">
        <v>73562.039999999994</v>
      </c>
      <c r="F32" s="30"/>
      <c r="G32" s="30"/>
      <c r="H32" s="30"/>
    </row>
    <row r="33" spans="1:8" ht="14.25">
      <c r="A33" s="30"/>
      <c r="B33" s="33">
        <v>71</v>
      </c>
      <c r="C33" s="34">
        <v>69</v>
      </c>
      <c r="D33" s="34">
        <v>195811.16</v>
      </c>
      <c r="E33" s="34">
        <v>222761.63</v>
      </c>
      <c r="F33" s="30"/>
      <c r="G33" s="30"/>
      <c r="H33" s="30"/>
    </row>
    <row r="34" spans="1:8" ht="14.25">
      <c r="A34" s="30"/>
      <c r="B34" s="33">
        <v>72</v>
      </c>
      <c r="C34" s="34">
        <v>21</v>
      </c>
      <c r="D34" s="34">
        <v>46034.21</v>
      </c>
      <c r="E34" s="34">
        <v>45451.27</v>
      </c>
      <c r="F34" s="30"/>
      <c r="G34" s="30"/>
      <c r="H34" s="30"/>
    </row>
    <row r="35" spans="1:8" ht="14.25">
      <c r="A35" s="30"/>
      <c r="B35" s="33">
        <v>73</v>
      </c>
      <c r="C35" s="34">
        <v>35</v>
      </c>
      <c r="D35" s="34">
        <v>71994.929999999993</v>
      </c>
      <c r="E35" s="34">
        <v>83428.740000000005</v>
      </c>
      <c r="F35" s="30"/>
      <c r="G35" s="30"/>
      <c r="H35" s="30"/>
    </row>
    <row r="36" spans="1:8" ht="14.25">
      <c r="A36" s="30"/>
      <c r="B36" s="33">
        <v>77</v>
      </c>
      <c r="C36" s="34">
        <v>66</v>
      </c>
      <c r="D36" s="34">
        <v>85299.21</v>
      </c>
      <c r="E36" s="34">
        <v>92347.85</v>
      </c>
      <c r="F36" s="30"/>
      <c r="G36" s="30"/>
      <c r="H36" s="30"/>
    </row>
    <row r="37" spans="1:8" ht="14.25">
      <c r="A37" s="30"/>
      <c r="B37" s="33">
        <v>78</v>
      </c>
      <c r="C37" s="34">
        <v>46</v>
      </c>
      <c r="D37" s="34">
        <v>42479.53</v>
      </c>
      <c r="E37" s="34">
        <v>36764.5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2015-12-08T01:01:05Z</dcterms:modified>
</cp:coreProperties>
</file>