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<sst xmlns="http://schemas.openxmlformats.org/spreadsheetml/2006/main" count="117" uniqueCount="75">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</sst>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15905065.579000004</v>
      </c>
      <c r="F3" s="25">
        <f>RA!I7</f>
        <v>1463538.8737999999</v>
      </c>
      <c r="G3" s="16">
        <f>SUM(G4:G40)</f>
        <v>14441526.7052</v>
      </c>
      <c r="H3" s="27">
        <f>RA!J7</f>
        <v>9.2017154316695198</v>
      </c>
      <c r="I3" s="20">
        <f>SUM(I4:I40)</f>
        <v>15905071.611603007</v>
      </c>
      <c r="J3" s="21">
        <f>SUM(J4:J40)</f>
        <v>14441526.653196795</v>
      </c>
      <c r="K3" s="22">
        <f>E3-I3</f>
        <v>-6.0326030030846596</v>
      </c>
      <c r="L3" s="22">
        <f>G3-J3</f>
        <v>5.2003204822540283E-2</v>
      </c>
    </row>
    <row r="4" spans="1:13" x14ac:dyDescent="0.15">
      <c r="A4" s="42">
        <f>RA!A8</f>
        <v>42300</v>
      </c>
      <c r="B4" s="12">
        <v>12</v>
      </c>
      <c r="C4" s="40" t="s">
        <v>6</v>
      </c>
      <c r="D4" s="40"/>
      <c r="E4" s="15">
        <f>VLOOKUP(C4,RA!B8:D36,3,0)</f>
        <v>568181.16559999995</v>
      </c>
      <c r="F4" s="25">
        <f>VLOOKUP(C4,RA!B8:I39,8,0)</f>
        <v>124012.0569</v>
      </c>
      <c r="G4" s="16">
        <f t="shared" ref="G4:G40" si="0">E4-F4</f>
        <v>444169.10869999998</v>
      </c>
      <c r="H4" s="27">
        <f>RA!J8</f>
        <v>21.826147082690301</v>
      </c>
      <c r="I4" s="20">
        <f>VLOOKUP(B4,RMS!B:D,3,FALSE)</f>
        <v>568181.84619059798</v>
      </c>
      <c r="J4" s="21">
        <f>VLOOKUP(B4,RMS!B:E,4,FALSE)</f>
        <v>444169.12253504299</v>
      </c>
      <c r="K4" s="22">
        <f t="shared" ref="K4:K40" si="1">E4-I4</f>
        <v>-0.6805905980290845</v>
      </c>
      <c r="L4" s="22">
        <f t="shared" ref="L4:L40" si="2">G4-J4</f>
        <v>-1.3835043006110936E-2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78934.383799999996</v>
      </c>
      <c r="F5" s="25">
        <f>VLOOKUP(C5,RA!B9:I40,8,0)</f>
        <v>17354.689200000001</v>
      </c>
      <c r="G5" s="16">
        <f t="shared" si="0"/>
        <v>61579.694599999995</v>
      </c>
      <c r="H5" s="27">
        <f>RA!J9</f>
        <v>21.986222435044802</v>
      </c>
      <c r="I5" s="20">
        <f>VLOOKUP(B5,RMS!B:D,3,FALSE)</f>
        <v>78934.436240776005</v>
      </c>
      <c r="J5" s="21">
        <f>VLOOKUP(B5,RMS!B:E,4,FALSE)</f>
        <v>61579.683989403202</v>
      </c>
      <c r="K5" s="22">
        <f t="shared" si="1"/>
        <v>-5.2440776009461842E-2</v>
      </c>
      <c r="L5" s="22">
        <f t="shared" si="2"/>
        <v>1.0610596793412697E-2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101268.3018</v>
      </c>
      <c r="F6" s="25">
        <f>VLOOKUP(C6,RA!B10:I41,8,0)</f>
        <v>29328.915400000002</v>
      </c>
      <c r="G6" s="16">
        <f t="shared" si="0"/>
        <v>71939.386400000003</v>
      </c>
      <c r="H6" s="27">
        <f>RA!J10</f>
        <v>28.961594969690701</v>
      </c>
      <c r="I6" s="20">
        <f>VLOOKUP(B6,RMS!B:D,3,FALSE)</f>
        <v>101270.35458696799</v>
      </c>
      <c r="J6" s="21">
        <f>VLOOKUP(B6,RMS!B:E,4,FALSE)</f>
        <v>71939.386647222593</v>
      </c>
      <c r="K6" s="22">
        <f>E6-I6</f>
        <v>-2.0527869679935975</v>
      </c>
      <c r="L6" s="22">
        <f t="shared" si="2"/>
        <v>-2.4722258967813104E-4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60751.830800000003</v>
      </c>
      <c r="F7" s="25">
        <f>VLOOKUP(C7,RA!B11:I42,8,0)</f>
        <v>8879.3698999999997</v>
      </c>
      <c r="G7" s="16">
        <f t="shared" si="0"/>
        <v>51872.460900000005</v>
      </c>
      <c r="H7" s="27">
        <f>RA!J11</f>
        <v>14.615806277890799</v>
      </c>
      <c r="I7" s="20">
        <f>VLOOKUP(B7,RMS!B:D,3,FALSE)</f>
        <v>60751.864300854701</v>
      </c>
      <c r="J7" s="21">
        <f>VLOOKUP(B7,RMS!B:E,4,FALSE)</f>
        <v>51872.460811111101</v>
      </c>
      <c r="K7" s="22">
        <f t="shared" si="1"/>
        <v>-3.3500854697194882E-2</v>
      </c>
      <c r="L7" s="22">
        <f t="shared" si="2"/>
        <v>8.8888904429040849E-5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151088.65150000001</v>
      </c>
      <c r="F8" s="25">
        <f>VLOOKUP(C8,RA!B12:I43,8,0)</f>
        <v>23892.851299999998</v>
      </c>
      <c r="G8" s="16">
        <f t="shared" si="0"/>
        <v>127195.80020000001</v>
      </c>
      <c r="H8" s="27">
        <f>RA!J12</f>
        <v>15.8137961142634</v>
      </c>
      <c r="I8" s="20">
        <f>VLOOKUP(B8,RMS!B:D,3,FALSE)</f>
        <v>151088.63865042699</v>
      </c>
      <c r="J8" s="21">
        <f>VLOOKUP(B8,RMS!B:E,4,FALSE)</f>
        <v>127195.79957606801</v>
      </c>
      <c r="K8" s="22">
        <f t="shared" si="1"/>
        <v>1.2849573016865179E-2</v>
      </c>
      <c r="L8" s="22">
        <f t="shared" si="2"/>
        <v>6.2393200641963631E-4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193045.15349999999</v>
      </c>
      <c r="F9" s="25">
        <f>VLOOKUP(C9,RA!B13:I44,8,0)</f>
        <v>56294.3514</v>
      </c>
      <c r="G9" s="16">
        <f t="shared" si="0"/>
        <v>136750.80209999997</v>
      </c>
      <c r="H9" s="27">
        <f>RA!J13</f>
        <v>29.161235275455901</v>
      </c>
      <c r="I9" s="20">
        <f>VLOOKUP(B9,RMS!B:D,3,FALSE)</f>
        <v>193045.325684615</v>
      </c>
      <c r="J9" s="21">
        <f>VLOOKUP(B9,RMS!B:E,4,FALSE)</f>
        <v>136750.79998461501</v>
      </c>
      <c r="K9" s="22">
        <f t="shared" si="1"/>
        <v>-0.1721846150176134</v>
      </c>
      <c r="L9" s="22">
        <f t="shared" si="2"/>
        <v>2.1153849666006863E-3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100956.6442</v>
      </c>
      <c r="F10" s="25">
        <f>VLOOKUP(C10,RA!B14:I45,8,0)</f>
        <v>20366.736199999999</v>
      </c>
      <c r="G10" s="16">
        <f t="shared" si="0"/>
        <v>80589.907999999996</v>
      </c>
      <c r="H10" s="27">
        <f>RA!J14</f>
        <v>20.173745236274399</v>
      </c>
      <c r="I10" s="20">
        <f>VLOOKUP(B10,RMS!B:D,3,FALSE)</f>
        <v>100956.65727435899</v>
      </c>
      <c r="J10" s="21">
        <f>VLOOKUP(B10,RMS!B:E,4,FALSE)</f>
        <v>80589.907954700902</v>
      </c>
      <c r="K10" s="22">
        <f t="shared" si="1"/>
        <v>-1.3074358997982927E-2</v>
      </c>
      <c r="L10" s="22">
        <f t="shared" si="2"/>
        <v>4.5299093471840024E-5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56269.107799999998</v>
      </c>
      <c r="F11" s="25">
        <f>VLOOKUP(C11,RA!B15:I46,8,0)</f>
        <v>10261.3302</v>
      </c>
      <c r="G11" s="16">
        <f t="shared" si="0"/>
        <v>46007.777600000001</v>
      </c>
      <c r="H11" s="27">
        <f>RA!J15</f>
        <v>18.236170078388898</v>
      </c>
      <c r="I11" s="20">
        <f>VLOOKUP(B11,RMS!B:D,3,FALSE)</f>
        <v>56269.140950427398</v>
      </c>
      <c r="J11" s="21">
        <f>VLOOKUP(B11,RMS!B:E,4,FALSE)</f>
        <v>46007.777844444397</v>
      </c>
      <c r="K11" s="22">
        <f t="shared" si="1"/>
        <v>-3.3150427399959881E-2</v>
      </c>
      <c r="L11" s="22">
        <f t="shared" si="2"/>
        <v>-2.4444439623039216E-4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764700.81400000001</v>
      </c>
      <c r="F12" s="25">
        <f>VLOOKUP(C12,RA!B16:I47,8,0)</f>
        <v>14383.4545</v>
      </c>
      <c r="G12" s="16">
        <f t="shared" si="0"/>
        <v>750317.35950000002</v>
      </c>
      <c r="H12" s="27">
        <f>RA!J16</f>
        <v>1.8809257472557099</v>
      </c>
      <c r="I12" s="20">
        <f>VLOOKUP(B12,RMS!B:D,3,FALSE)</f>
        <v>764700.40219145303</v>
      </c>
      <c r="J12" s="21">
        <f>VLOOKUP(B12,RMS!B:E,4,FALSE)</f>
        <v>750317.35942649597</v>
      </c>
      <c r="K12" s="22">
        <f t="shared" si="1"/>
        <v>0.41180854698177427</v>
      </c>
      <c r="L12" s="22">
        <f t="shared" si="2"/>
        <v>7.3504052124917507E-5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520795.78029999998</v>
      </c>
      <c r="F13" s="25">
        <f>VLOOKUP(C13,RA!B17:I48,8,0)</f>
        <v>43346.226699999999</v>
      </c>
      <c r="G13" s="16">
        <f t="shared" si="0"/>
        <v>477449.55359999998</v>
      </c>
      <c r="H13" s="27">
        <f>RA!J17</f>
        <v>8.3230756353346003</v>
      </c>
      <c r="I13" s="20">
        <f>VLOOKUP(B13,RMS!B:D,3,FALSE)</f>
        <v>520795.794167521</v>
      </c>
      <c r="J13" s="21">
        <f>VLOOKUP(B13,RMS!B:E,4,FALSE)</f>
        <v>477449.55282991403</v>
      </c>
      <c r="K13" s="22">
        <f t="shared" si="1"/>
        <v>-1.3867521018255502E-2</v>
      </c>
      <c r="L13" s="22">
        <f t="shared" si="2"/>
        <v>7.7008595690131187E-4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VLOOKUP(C14,RA!B18:D45,3,0)</f>
        <v>1541439.69</v>
      </c>
      <c r="F14" s="25">
        <f>VLOOKUP(C14,RA!B18:I49,8,0)</f>
        <v>180042.3548</v>
      </c>
      <c r="G14" s="16">
        <f t="shared" si="0"/>
        <v>1361397.3351999999</v>
      </c>
      <c r="H14" s="27">
        <f>RA!J18</f>
        <v>11.6801426593602</v>
      </c>
      <c r="I14" s="20">
        <f>VLOOKUP(B14,RMS!B:D,3,FALSE)</f>
        <v>1541439.64543077</v>
      </c>
      <c r="J14" s="21">
        <f>VLOOKUP(B14,RMS!B:E,4,FALSE)</f>
        <v>1361397.3447487201</v>
      </c>
      <c r="K14" s="22">
        <f t="shared" si="1"/>
        <v>4.4569229939952493E-2</v>
      </c>
      <c r="L14" s="22">
        <f t="shared" si="2"/>
        <v>-9.5487202052026987E-3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VLOOKUP(C15,RA!B18:D46,3,0)</f>
        <v>457138.6569</v>
      </c>
      <c r="F15" s="25">
        <f>VLOOKUP(C15,RA!B19:I50,8,0)</f>
        <v>45109.666700000002</v>
      </c>
      <c r="G15" s="16">
        <f t="shared" si="0"/>
        <v>412028.9902</v>
      </c>
      <c r="H15" s="27">
        <f>RA!J19</f>
        <v>9.8678302565577702</v>
      </c>
      <c r="I15" s="20">
        <f>VLOOKUP(B15,RMS!B:D,3,FALSE)</f>
        <v>457138.648071795</v>
      </c>
      <c r="J15" s="21">
        <f>VLOOKUP(B15,RMS!B:E,4,FALSE)</f>
        <v>412028.990232479</v>
      </c>
      <c r="K15" s="22">
        <f t="shared" si="1"/>
        <v>8.828204998280853E-3</v>
      </c>
      <c r="L15" s="22">
        <f t="shared" si="2"/>
        <v>-3.2479001674801111E-5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VLOOKUP(C16,RA!B20:D47,3,0)</f>
        <v>1007361.1209</v>
      </c>
      <c r="F16" s="25">
        <f>VLOOKUP(C16,RA!B20:I51,8,0)</f>
        <v>73952.7834</v>
      </c>
      <c r="G16" s="16">
        <f t="shared" si="0"/>
        <v>933408.33750000002</v>
      </c>
      <c r="H16" s="27">
        <f>RA!J20</f>
        <v>7.3412385951453896</v>
      </c>
      <c r="I16" s="20">
        <f>VLOOKUP(B16,RMS!B:D,3,FALSE)</f>
        <v>1007361.2026</v>
      </c>
      <c r="J16" s="21">
        <f>VLOOKUP(B16,RMS!B:E,4,FALSE)</f>
        <v>933408.33750000002</v>
      </c>
      <c r="K16" s="22">
        <f t="shared" si="1"/>
        <v>-8.169999998062849E-2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VLOOKUP(C17,RA!B20:D48,3,0)</f>
        <v>312678.6765</v>
      </c>
      <c r="F17" s="25">
        <f>VLOOKUP(C17,RA!B21:I52,8,0)</f>
        <v>34140.184099999999</v>
      </c>
      <c r="G17" s="16">
        <f t="shared" si="0"/>
        <v>278538.49239999999</v>
      </c>
      <c r="H17" s="27">
        <f>RA!J21</f>
        <v>10.9186160316884</v>
      </c>
      <c r="I17" s="20">
        <f>VLOOKUP(B17,RMS!B:D,3,FALSE)</f>
        <v>312678.44397065998</v>
      </c>
      <c r="J17" s="21">
        <f>VLOOKUP(B17,RMS!B:E,4,FALSE)</f>
        <v>278538.49190299498</v>
      </c>
      <c r="K17" s="22">
        <f t="shared" si="1"/>
        <v>0.23252934002084658</v>
      </c>
      <c r="L17" s="22">
        <f t="shared" si="2"/>
        <v>4.970050067640841E-4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VLOOKUP(C18,RA!B22:D49,3,0)</f>
        <v>1130334.2405999999</v>
      </c>
      <c r="F18" s="25">
        <f>VLOOKUP(C18,RA!B22:I53,8,0)</f>
        <v>119470.3455</v>
      </c>
      <c r="G18" s="16">
        <f t="shared" si="0"/>
        <v>1010863.8950999998</v>
      </c>
      <c r="H18" s="27">
        <f>RA!J22</f>
        <v>10.569470622829501</v>
      </c>
      <c r="I18" s="20">
        <f>VLOOKUP(B18,RMS!B:D,3,FALSE)</f>
        <v>1130335.8403</v>
      </c>
      <c r="J18" s="21">
        <f>VLOOKUP(B18,RMS!B:E,4,FALSE)</f>
        <v>1010863.8951</v>
      </c>
      <c r="K18" s="22">
        <f t="shared" si="1"/>
        <v>-1.5997000001370907</v>
      </c>
      <c r="L18" s="22">
        <f t="shared" si="2"/>
        <v>0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VLOOKUP(C19,RA!B22:D50,3,0)</f>
        <v>2361670.7864000001</v>
      </c>
      <c r="F19" s="25">
        <f>VLOOKUP(C19,RA!B23:I54,8,0)</f>
        <v>281646.86810000002</v>
      </c>
      <c r="G19" s="16">
        <f t="shared" si="0"/>
        <v>2080023.9183</v>
      </c>
      <c r="H19" s="27">
        <f>RA!J23</f>
        <v>11.9257463708279</v>
      </c>
      <c r="I19" s="20">
        <f>VLOOKUP(B19,RMS!B:D,3,FALSE)</f>
        <v>2361672.5448581199</v>
      </c>
      <c r="J19" s="21">
        <f>VLOOKUP(B19,RMS!B:E,4,FALSE)</f>
        <v>2080023.94938205</v>
      </c>
      <c r="K19" s="22">
        <f t="shared" si="1"/>
        <v>-1.7584581198170781</v>
      </c>
      <c r="L19" s="22">
        <f t="shared" si="2"/>
        <v>-3.1082049943506718E-2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VLOOKUP(C20,RA!B24:D51,3,0)</f>
        <v>244242.2556</v>
      </c>
      <c r="F20" s="25">
        <f>VLOOKUP(C20,RA!B24:I55,8,0)</f>
        <v>-13901.089099999999</v>
      </c>
      <c r="G20" s="16">
        <f t="shared" si="0"/>
        <v>258143.34470000002</v>
      </c>
      <c r="H20" s="27">
        <f>RA!J24</f>
        <v>-5.6915168367778497</v>
      </c>
      <c r="I20" s="20">
        <f>VLOOKUP(B20,RMS!B:D,3,FALSE)</f>
        <v>244242.27594260601</v>
      </c>
      <c r="J20" s="21">
        <f>VLOOKUP(B20,RMS!B:E,4,FALSE)</f>
        <v>258143.34187501299</v>
      </c>
      <c r="K20" s="22">
        <f t="shared" si="1"/>
        <v>-2.0342606003396213E-2</v>
      </c>
      <c r="L20" s="22">
        <f t="shared" si="2"/>
        <v>2.8249870229046792E-3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VLOOKUP(C21,RA!B24:D52,3,0)</f>
        <v>292921.89529999997</v>
      </c>
      <c r="F21" s="25">
        <f>VLOOKUP(C21,RA!B25:I56,8,0)</f>
        <v>19115.1083</v>
      </c>
      <c r="G21" s="16">
        <f t="shared" si="0"/>
        <v>273806.78699999995</v>
      </c>
      <c r="H21" s="27">
        <f>RA!J25</f>
        <v>6.5256672876648603</v>
      </c>
      <c r="I21" s="20">
        <f>VLOOKUP(B21,RMS!B:D,3,FALSE)</f>
        <v>292921.90201847802</v>
      </c>
      <c r="J21" s="21">
        <f>VLOOKUP(B21,RMS!B:E,4,FALSE)</f>
        <v>273806.77483376401</v>
      </c>
      <c r="K21" s="22">
        <f t="shared" si="1"/>
        <v>-6.7184780491515994E-3</v>
      </c>
      <c r="L21" s="22">
        <f t="shared" si="2"/>
        <v>1.2166235945187509E-2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VLOOKUP(C22,RA!B26:D53,3,0)</f>
        <v>510159.30469999998</v>
      </c>
      <c r="F22" s="25">
        <f>VLOOKUP(C22,RA!B26:I57,8,0)</f>
        <v>99353.304000000004</v>
      </c>
      <c r="G22" s="16">
        <f t="shared" si="0"/>
        <v>410806.00069999998</v>
      </c>
      <c r="H22" s="27">
        <f>RA!J26</f>
        <v>19.474956760501499</v>
      </c>
      <c r="I22" s="20">
        <f>VLOOKUP(B22,RMS!B:D,3,FALSE)</f>
        <v>510159.25920620997</v>
      </c>
      <c r="J22" s="21">
        <f>VLOOKUP(B22,RMS!B:E,4,FALSE)</f>
        <v>410805.97624570999</v>
      </c>
      <c r="K22" s="22">
        <f t="shared" si="1"/>
        <v>4.5493790006730705E-2</v>
      </c>
      <c r="L22" s="22">
        <f t="shared" si="2"/>
        <v>2.445428998908028E-2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VLOOKUP(C23,RA!B26:D54,3,0)</f>
        <v>191700.37539999999</v>
      </c>
      <c r="F23" s="25">
        <f>VLOOKUP(C23,RA!B27:I58,8,0)</f>
        <v>52324.283900000002</v>
      </c>
      <c r="G23" s="16">
        <f t="shared" si="0"/>
        <v>139376.09149999998</v>
      </c>
      <c r="H23" s="27">
        <f>RA!J27</f>
        <v>27.294825996464901</v>
      </c>
      <c r="I23" s="20">
        <f>VLOOKUP(B23,RMS!B:D,3,FALSE)</f>
        <v>191700.31342287999</v>
      </c>
      <c r="J23" s="21">
        <f>VLOOKUP(B23,RMS!B:E,4,FALSE)</f>
        <v>139376.099628747</v>
      </c>
      <c r="K23" s="22">
        <f t="shared" si="1"/>
        <v>6.1977119999937713E-2</v>
      </c>
      <c r="L23" s="22">
        <f t="shared" si="2"/>
        <v>-8.1287470238748938E-3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VLOOKUP(C24,RA!B28:D55,3,0)</f>
        <v>1051427.4927000001</v>
      </c>
      <c r="F24" s="25">
        <f>VLOOKUP(C24,RA!B28:I59,8,0)</f>
        <v>36759.063199999997</v>
      </c>
      <c r="G24" s="16">
        <f t="shared" si="0"/>
        <v>1014668.4295000001</v>
      </c>
      <c r="H24" s="27">
        <f>RA!J28</f>
        <v>3.4961101412333302</v>
      </c>
      <c r="I24" s="20">
        <f>VLOOKUP(B24,RMS!B:D,3,FALSE)</f>
        <v>1051427.49182743</v>
      </c>
      <c r="J24" s="21">
        <f>VLOOKUP(B24,RMS!B:E,4,FALSE)</f>
        <v>1014668.40729823</v>
      </c>
      <c r="K24" s="22">
        <f t="shared" si="1"/>
        <v>8.7257008999586105E-4</v>
      </c>
      <c r="L24" s="22">
        <f t="shared" si="2"/>
        <v>2.2201770101673901E-2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VLOOKUP(C25,RA!B28:D56,3,0)</f>
        <v>747925.65769999998</v>
      </c>
      <c r="F25" s="25">
        <f>VLOOKUP(C25,RA!B29:I60,8,0)</f>
        <v>76250.152300000002</v>
      </c>
      <c r="G25" s="16">
        <f t="shared" si="0"/>
        <v>671675.50540000002</v>
      </c>
      <c r="H25" s="27">
        <f>RA!J29</f>
        <v>10.194883878497</v>
      </c>
      <c r="I25" s="20">
        <f>VLOOKUP(B25,RMS!B:D,3,FALSE)</f>
        <v>747926.08368495596</v>
      </c>
      <c r="J25" s="21">
        <f>VLOOKUP(B25,RMS!B:E,4,FALSE)</f>
        <v>671675.472237585</v>
      </c>
      <c r="K25" s="22">
        <f t="shared" si="1"/>
        <v>-0.42598495597485453</v>
      </c>
      <c r="L25" s="22">
        <f t="shared" si="2"/>
        <v>3.3162415027618408E-2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VLOOKUP(C26,RA!B30:D57,3,0)</f>
        <v>937597.95750000002</v>
      </c>
      <c r="F26" s="25">
        <f>VLOOKUP(C26,RA!B30:I61,8,0)</f>
        <v>111352.2393</v>
      </c>
      <c r="G26" s="16">
        <f t="shared" si="0"/>
        <v>826245.7182</v>
      </c>
      <c r="H26" s="27">
        <f>RA!J30</f>
        <v>11.8763312578995</v>
      </c>
      <c r="I26" s="20">
        <f>VLOOKUP(B26,RMS!B:D,3,FALSE)</f>
        <v>937597.95428672596</v>
      </c>
      <c r="J26" s="21">
        <f>VLOOKUP(B26,RMS!B:E,4,FALSE)</f>
        <v>826245.72935663897</v>
      </c>
      <c r="K26" s="22">
        <f t="shared" si="1"/>
        <v>3.2132740598171949E-3</v>
      </c>
      <c r="L26" s="22">
        <f t="shared" si="2"/>
        <v>-1.1156638967804611E-2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VLOOKUP(C27,RA!B30:D58,3,0)</f>
        <v>1215126.6117</v>
      </c>
      <c r="F27" s="25">
        <f>VLOOKUP(C27,RA!B31:I62,8,0)</f>
        <v>-23628.094300000001</v>
      </c>
      <c r="G27" s="16">
        <f t="shared" si="0"/>
        <v>1238754.706</v>
      </c>
      <c r="H27" s="27">
        <f>RA!J31</f>
        <v>-1.9444964888838701</v>
      </c>
      <c r="I27" s="20">
        <f>VLOOKUP(B27,RMS!B:D,3,FALSE)</f>
        <v>1215126.56203363</v>
      </c>
      <c r="J27" s="21">
        <f>VLOOKUP(B27,RMS!B:E,4,FALSE)</f>
        <v>1238754.7043893801</v>
      </c>
      <c r="K27" s="22">
        <f t="shared" si="1"/>
        <v>4.9666370032355189E-2</v>
      </c>
      <c r="L27" s="22">
        <f t="shared" si="2"/>
        <v>1.6106199473142624E-3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VLOOKUP(C28,RA!B32:D59,3,0)</f>
        <v>92044.174100000004</v>
      </c>
      <c r="F28" s="25">
        <f>VLOOKUP(C28,RA!B32:I63,8,0)</f>
        <v>22929.853299999999</v>
      </c>
      <c r="G28" s="16">
        <f t="shared" si="0"/>
        <v>69114.320800000001</v>
      </c>
      <c r="H28" s="27">
        <f>RA!J32</f>
        <v>24.911792108741398</v>
      </c>
      <c r="I28" s="20">
        <f>VLOOKUP(B28,RMS!B:D,3,FALSE)</f>
        <v>92044.139741834995</v>
      </c>
      <c r="J28" s="21">
        <f>VLOOKUP(B28,RMS!B:E,4,FALSE)</f>
        <v>69114.315012125502</v>
      </c>
      <c r="K28" s="22">
        <f t="shared" si="1"/>
        <v>3.4358165008598007E-2</v>
      </c>
      <c r="L28" s="22">
        <f t="shared" si="2"/>
        <v>5.7878744992194697E-3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VLOOKUP(C30,RA!B34:D62,3,0)</f>
        <v>211462.9118</v>
      </c>
      <c r="F30" s="25">
        <f>VLOOKUP(C30,RA!B34:I66,8,0)</f>
        <v>5356.7757000000001</v>
      </c>
      <c r="G30" s="16">
        <f t="shared" si="0"/>
        <v>206106.1361</v>
      </c>
      <c r="H30" s="27">
        <f>RA!J34</f>
        <v>0</v>
      </c>
      <c r="I30" s="20">
        <f>VLOOKUP(B30,RMS!B:D,3,FALSE)</f>
        <v>211462.91140000001</v>
      </c>
      <c r="J30" s="21">
        <f>VLOOKUP(B30,RMS!B:E,4,FALSE)</f>
        <v>206106.12820000001</v>
      </c>
      <c r="K30" s="22">
        <f t="shared" si="1"/>
        <v>3.9999998989515007E-4</v>
      </c>
      <c r="L30" s="22">
        <f t="shared" si="2"/>
        <v>7.8999999968800694E-3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VLOOKUP(C31,RA!B35:D63,3,0)</f>
        <v>211159.02</v>
      </c>
      <c r="F31" s="25">
        <f>VLOOKUP(C31,RA!B35:I67,8,0)</f>
        <v>-5135.9399999999996</v>
      </c>
      <c r="G31" s="16">
        <f t="shared" si="0"/>
        <v>216294.96</v>
      </c>
      <c r="H31" s="27">
        <f>RA!J35</f>
        <v>2.5331986845364201</v>
      </c>
      <c r="I31" s="20">
        <f>VLOOKUP(B31,RMS!B:D,3,FALSE)</f>
        <v>211159.02</v>
      </c>
      <c r="J31" s="21">
        <f>VLOOKUP(B31,RMS!B:E,4,FALSE)</f>
        <v>216294.96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VLOOKUP(C32,RA!B34:D63,3,0)</f>
        <v>146324.79999999999</v>
      </c>
      <c r="F32" s="25">
        <f>VLOOKUP(C32,RA!B34:I67,8,0)</f>
        <v>-13526.55</v>
      </c>
      <c r="G32" s="16">
        <f t="shared" si="0"/>
        <v>159851.34999999998</v>
      </c>
      <c r="H32" s="27">
        <f>RA!J35</f>
        <v>2.5331986845364201</v>
      </c>
      <c r="I32" s="20">
        <f>VLOOKUP(B32,RMS!B:D,3,FALSE)</f>
        <v>146324.79999999999</v>
      </c>
      <c r="J32" s="21">
        <f>VLOOKUP(B32,RMS!B:E,4,FALSE)</f>
        <v>159851.35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VLOOKUP(C33,RA!B34:D64,3,0)</f>
        <v>26001.71</v>
      </c>
      <c r="F33" s="25">
        <f>VLOOKUP(C33,RA!B34:I68,8,0)</f>
        <v>1553.53</v>
      </c>
      <c r="G33" s="16">
        <f t="shared" si="0"/>
        <v>24448.18</v>
      </c>
      <c r="H33" s="27">
        <f>RA!J34</f>
        <v>0</v>
      </c>
      <c r="I33" s="20">
        <f>VLOOKUP(B33,RMS!B:D,3,FALSE)</f>
        <v>26001.71</v>
      </c>
      <c r="J33" s="21">
        <f>VLOOKUP(B33,RMS!B:E,4,FALSE)</f>
        <v>24448.18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VLOOKUP(C34,RA!B35:D65,3,0)</f>
        <v>95667.59</v>
      </c>
      <c r="F34" s="25">
        <f>VLOOKUP(C34,RA!B35:I69,8,0)</f>
        <v>-13212.7</v>
      </c>
      <c r="G34" s="16">
        <f t="shared" si="0"/>
        <v>108880.29</v>
      </c>
      <c r="H34" s="27">
        <f>RA!J35</f>
        <v>2.5331986845364201</v>
      </c>
      <c r="I34" s="20">
        <f>VLOOKUP(B34,RMS!B:D,3,FALSE)</f>
        <v>95667.59</v>
      </c>
      <c r="J34" s="21">
        <f>VLOOKUP(B34,RMS!B:E,4,FALSE)</f>
        <v>108880.29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VLOOKUP(C35,RA!B36:D66,3,0)</f>
        <v>0.02</v>
      </c>
      <c r="F35" s="25">
        <f>VLOOKUP(C35,RA!B36:I70,8,0)</f>
        <v>0.02</v>
      </c>
      <c r="G35" s="16">
        <f t="shared" si="0"/>
        <v>0</v>
      </c>
      <c r="H35" s="27">
        <f>RA!J36</f>
        <v>-2.43226171441788</v>
      </c>
      <c r="I35" s="20">
        <f>VLOOKUP(B35,RMS!B:D,3,FALSE)</f>
        <v>0.02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VLOOKUP(C36,RA!B8:D66,3,0)</f>
        <v>74359.828699999998</v>
      </c>
      <c r="F36" s="25">
        <f>VLOOKUP(C36,RA!B8:I70,8,0)</f>
        <v>4748.951</v>
      </c>
      <c r="G36" s="16">
        <f t="shared" si="0"/>
        <v>69610.877699999997</v>
      </c>
      <c r="H36" s="27">
        <f>RA!J36</f>
        <v>-2.43226171441788</v>
      </c>
      <c r="I36" s="20">
        <f>VLOOKUP(B36,RMS!B:D,3,FALSE)</f>
        <v>74359.829059829106</v>
      </c>
      <c r="J36" s="21">
        <f>VLOOKUP(B36,RMS!B:E,4,FALSE)</f>
        <v>69610.876068376107</v>
      </c>
      <c r="K36" s="22">
        <f t="shared" si="1"/>
        <v>-3.5982910776510835E-4</v>
      </c>
      <c r="L36" s="22">
        <f t="shared" si="2"/>
        <v>1.6316238907165825E-3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VLOOKUP(C37,RA!B8:D67,3,0)</f>
        <v>274679.0282</v>
      </c>
      <c r="F37" s="25">
        <f>VLOOKUP(C37,RA!B8:I71,8,0)</f>
        <v>14363.1297</v>
      </c>
      <c r="G37" s="16">
        <f t="shared" si="0"/>
        <v>260315.89850000001</v>
      </c>
      <c r="H37" s="27">
        <f>RA!J37</f>
        <v>-9.2441951056826994</v>
      </c>
      <c r="I37" s="20">
        <f>VLOOKUP(B37,RMS!B:D,3,FALSE)</f>
        <v>274679.02236923098</v>
      </c>
      <c r="J37" s="21">
        <f>VLOOKUP(B37,RMS!B:E,4,FALSE)</f>
        <v>260315.898700855</v>
      </c>
      <c r="K37" s="22">
        <f t="shared" si="1"/>
        <v>5.8307690196670592E-3</v>
      </c>
      <c r="L37" s="22">
        <f t="shared" si="2"/>
        <v>-2.0085499272681773E-4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VLOOKUP(C38,RA!B9:D68,3,0)</f>
        <v>103952.2</v>
      </c>
      <c r="F38" s="25">
        <f>VLOOKUP(C38,RA!B9:I72,8,0)</f>
        <v>-4083.77</v>
      </c>
      <c r="G38" s="16">
        <f t="shared" si="0"/>
        <v>108035.97</v>
      </c>
      <c r="H38" s="27">
        <f>RA!J38</f>
        <v>5.97472243171699</v>
      </c>
      <c r="I38" s="20">
        <f>VLOOKUP(B38,RMS!B:D,3,FALSE)</f>
        <v>103952.2</v>
      </c>
      <c r="J38" s="21">
        <f>VLOOKUP(B38,RMS!B:E,4,FALSE)</f>
        <v>108035.97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VLOOKUP(C39,RA!B10:D69,3,0)</f>
        <v>55315.41</v>
      </c>
      <c r="F39" s="25">
        <f>VLOOKUP(C39,RA!B10:I73,8,0)</f>
        <v>8633.83</v>
      </c>
      <c r="G39" s="16">
        <f t="shared" si="0"/>
        <v>46681.58</v>
      </c>
      <c r="H39" s="27">
        <f>RA!J39</f>
        <v>-13.811051370688901</v>
      </c>
      <c r="I39" s="20">
        <f>VLOOKUP(B39,RMS!B:D,3,FALSE)</f>
        <v>55315.41</v>
      </c>
      <c r="J39" s="21">
        <f>VLOOKUP(B39,RMS!B:E,4,FALSE)</f>
        <v>46681.58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VLOOKUP(C40,RA!B8:D70,3,0)</f>
        <v>16382.331</v>
      </c>
      <c r="F40" s="25">
        <f>VLOOKUP(C40,RA!B8:I74,8,0)</f>
        <v>1804.5922</v>
      </c>
      <c r="G40" s="16">
        <f t="shared" si="0"/>
        <v>14577.738799999999</v>
      </c>
      <c r="H40" s="27">
        <f>RA!J40</f>
        <v>100</v>
      </c>
      <c r="I40" s="20">
        <f>VLOOKUP(B40,RMS!B:D,3,FALSE)</f>
        <v>16382.331139853301</v>
      </c>
      <c r="J40" s="21">
        <f>VLOOKUP(B40,RMS!B:E,4,FALSE)</f>
        <v>14577.738885107001</v>
      </c>
      <c r="K40" s="22">
        <f t="shared" si="1"/>
        <v>-1.3985330042487476E-4</v>
      </c>
      <c r="L40" s="22">
        <f t="shared" si="2"/>
        <v>-8.5107001723372377E-5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15905065.579</v>
      </c>
      <c r="E7" s="66">
        <v>17373180.3138</v>
      </c>
      <c r="F7" s="67">
        <v>91.549533773998604</v>
      </c>
      <c r="G7" s="66">
        <v>15290267.2151</v>
      </c>
      <c r="H7" s="67">
        <v>4.0208477409266798</v>
      </c>
      <c r="I7" s="66">
        <v>1463538.8737999999</v>
      </c>
      <c r="J7" s="67">
        <v>9.2017154316695198</v>
      </c>
      <c r="K7" s="66">
        <v>1443924.0014</v>
      </c>
      <c r="L7" s="67">
        <v>9.4434190134626608</v>
      </c>
      <c r="M7" s="67">
        <v>1.3584421604587E-2</v>
      </c>
      <c r="N7" s="66">
        <v>464061955.6674</v>
      </c>
      <c r="O7" s="66">
        <v>6477033864.1204996</v>
      </c>
      <c r="P7" s="66">
        <v>908289</v>
      </c>
      <c r="Q7" s="66">
        <v>787108</v>
      </c>
      <c r="R7" s="67">
        <v>15.395727142907999</v>
      </c>
      <c r="S7" s="66">
        <v>17.511018606412701</v>
      </c>
      <c r="T7" s="66">
        <v>16.989291070221601</v>
      </c>
      <c r="U7" s="68">
        <v>2.9794242580499102</v>
      </c>
      <c r="V7" s="56"/>
      <c r="W7" s="56"/>
    </row>
    <row r="8" spans="1:23" ht="14.25" thickBot="1" x14ac:dyDescent="0.2">
      <c r="A8" s="53">
        <v>42300</v>
      </c>
      <c r="B8" s="43" t="s">
        <v>6</v>
      </c>
      <c r="C8" s="44"/>
      <c r="D8" s="69">
        <v>568181.16559999995</v>
      </c>
      <c r="E8" s="69">
        <v>612668.42810000002</v>
      </c>
      <c r="F8" s="70">
        <v>92.738770196146206</v>
      </c>
      <c r="G8" s="69">
        <v>511628.4486</v>
      </c>
      <c r="H8" s="70">
        <v>11.053473893945601</v>
      </c>
      <c r="I8" s="69">
        <v>124012.0569</v>
      </c>
      <c r="J8" s="70">
        <v>21.826147082690301</v>
      </c>
      <c r="K8" s="69">
        <v>112897.8924</v>
      </c>
      <c r="L8" s="70">
        <v>22.0663828817435</v>
      </c>
      <c r="M8" s="70">
        <v>9.8444393103657005E-2</v>
      </c>
      <c r="N8" s="69">
        <v>15526927.8254</v>
      </c>
      <c r="O8" s="69">
        <v>231484272.58950001</v>
      </c>
      <c r="P8" s="69">
        <v>20323</v>
      </c>
      <c r="Q8" s="69">
        <v>18771</v>
      </c>
      <c r="R8" s="70">
        <v>8.2680730914708906</v>
      </c>
      <c r="S8" s="69">
        <v>27.9575439452837</v>
      </c>
      <c r="T8" s="69">
        <v>24.030836971924799</v>
      </c>
      <c r="U8" s="71">
        <v>14.0452501158325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78934.383799999996</v>
      </c>
      <c r="E9" s="69">
        <v>95031.174599999998</v>
      </c>
      <c r="F9" s="70">
        <v>83.061568093045594</v>
      </c>
      <c r="G9" s="69">
        <v>65153.0789</v>
      </c>
      <c r="H9" s="70">
        <v>21.152192855156098</v>
      </c>
      <c r="I9" s="69">
        <v>17354.689200000001</v>
      </c>
      <c r="J9" s="70">
        <v>21.986222435044802</v>
      </c>
      <c r="K9" s="69">
        <v>14687.2937</v>
      </c>
      <c r="L9" s="70">
        <v>22.542746939930101</v>
      </c>
      <c r="M9" s="70">
        <v>0.181612457303826</v>
      </c>
      <c r="N9" s="69">
        <v>2383312.5403999998</v>
      </c>
      <c r="O9" s="69">
        <v>37899937.379100002</v>
      </c>
      <c r="P9" s="69">
        <v>4678</v>
      </c>
      <c r="Q9" s="69">
        <v>3624</v>
      </c>
      <c r="R9" s="70">
        <v>29.083885209712999</v>
      </c>
      <c r="S9" s="69">
        <v>16.873532235998301</v>
      </c>
      <c r="T9" s="69">
        <v>16.6927518211921</v>
      </c>
      <c r="U9" s="71">
        <v>1.07138453453486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101268.3018</v>
      </c>
      <c r="E10" s="69">
        <v>116880.21490000001</v>
      </c>
      <c r="F10" s="70">
        <v>86.642809381076901</v>
      </c>
      <c r="G10" s="69">
        <v>84565.222200000004</v>
      </c>
      <c r="H10" s="70">
        <v>19.751712542653301</v>
      </c>
      <c r="I10" s="69">
        <v>29328.915400000002</v>
      </c>
      <c r="J10" s="70">
        <v>28.961594969690701</v>
      </c>
      <c r="K10" s="69">
        <v>22154.342400000001</v>
      </c>
      <c r="L10" s="70">
        <v>26.1979355385647</v>
      </c>
      <c r="M10" s="70">
        <v>0.32384499934423699</v>
      </c>
      <c r="N10" s="69">
        <v>3209487.1601999998</v>
      </c>
      <c r="O10" s="69">
        <v>58227834.918499999</v>
      </c>
      <c r="P10" s="69">
        <v>82679</v>
      </c>
      <c r="Q10" s="69">
        <v>72064</v>
      </c>
      <c r="R10" s="70">
        <v>14.729962255772699</v>
      </c>
      <c r="S10" s="69">
        <v>1.2248370420542101</v>
      </c>
      <c r="T10" s="69">
        <v>1.2820545834258401</v>
      </c>
      <c r="U10" s="71">
        <v>-4.6714411311134603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60751.830800000003</v>
      </c>
      <c r="E11" s="69">
        <v>52800.815900000001</v>
      </c>
      <c r="F11" s="70">
        <v>115.058507647038</v>
      </c>
      <c r="G11" s="69">
        <v>41220.980900000002</v>
      </c>
      <c r="H11" s="70">
        <v>47.380847019096599</v>
      </c>
      <c r="I11" s="69">
        <v>8879.3698999999997</v>
      </c>
      <c r="J11" s="70">
        <v>14.615806277890799</v>
      </c>
      <c r="K11" s="69">
        <v>8931.9853999999996</v>
      </c>
      <c r="L11" s="70">
        <v>21.6685416139624</v>
      </c>
      <c r="M11" s="70">
        <v>-5.8906836099400003E-3</v>
      </c>
      <c r="N11" s="69">
        <v>1125862.2342000001</v>
      </c>
      <c r="O11" s="69">
        <v>19020989.8046</v>
      </c>
      <c r="P11" s="69">
        <v>1989</v>
      </c>
      <c r="Q11" s="69">
        <v>1733</v>
      </c>
      <c r="R11" s="70">
        <v>14.7720715522216</v>
      </c>
      <c r="S11" s="69">
        <v>30.543906887883399</v>
      </c>
      <c r="T11" s="69">
        <v>46.790589497980399</v>
      </c>
      <c r="U11" s="71">
        <v>-53.191239318968798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151088.65150000001</v>
      </c>
      <c r="E12" s="69">
        <v>231920.071</v>
      </c>
      <c r="F12" s="70">
        <v>65.146863248416295</v>
      </c>
      <c r="G12" s="69">
        <v>223504.4301</v>
      </c>
      <c r="H12" s="70">
        <v>-32.400153575300401</v>
      </c>
      <c r="I12" s="69">
        <v>23892.851299999998</v>
      </c>
      <c r="J12" s="70">
        <v>15.8137961142634</v>
      </c>
      <c r="K12" s="69">
        <v>33170.463400000001</v>
      </c>
      <c r="L12" s="70">
        <v>14.841076476720801</v>
      </c>
      <c r="M12" s="70">
        <v>-0.27969498008279298</v>
      </c>
      <c r="N12" s="69">
        <v>4954727.8749000002</v>
      </c>
      <c r="O12" s="69">
        <v>69045232.565799996</v>
      </c>
      <c r="P12" s="69">
        <v>1251</v>
      </c>
      <c r="Q12" s="69">
        <v>1126</v>
      </c>
      <c r="R12" s="70">
        <v>11.101243339253999</v>
      </c>
      <c r="S12" s="69">
        <v>120.774301758593</v>
      </c>
      <c r="T12" s="69">
        <v>109.48704253996399</v>
      </c>
      <c r="U12" s="71">
        <v>9.34574578720391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193045.15349999999</v>
      </c>
      <c r="E13" s="69">
        <v>254531.24170000001</v>
      </c>
      <c r="F13" s="70">
        <v>75.843402252180198</v>
      </c>
      <c r="G13" s="69">
        <v>226711.24950000001</v>
      </c>
      <c r="H13" s="70">
        <v>-14.8497686260602</v>
      </c>
      <c r="I13" s="69">
        <v>56294.3514</v>
      </c>
      <c r="J13" s="70">
        <v>29.161235275455901</v>
      </c>
      <c r="K13" s="69">
        <v>58227.066800000001</v>
      </c>
      <c r="L13" s="70">
        <v>25.683360189852401</v>
      </c>
      <c r="M13" s="70">
        <v>-3.3192731597463998E-2</v>
      </c>
      <c r="N13" s="69">
        <v>6171289.4560000002</v>
      </c>
      <c r="O13" s="69">
        <v>105227510.1188</v>
      </c>
      <c r="P13" s="69">
        <v>7346</v>
      </c>
      <c r="Q13" s="69">
        <v>6722</v>
      </c>
      <c r="R13" s="70">
        <v>9.2829515025290004</v>
      </c>
      <c r="S13" s="69">
        <v>26.278948203103699</v>
      </c>
      <c r="T13" s="69">
        <v>26.3328415798869</v>
      </c>
      <c r="U13" s="71">
        <v>-0.20508193998739499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100956.6442</v>
      </c>
      <c r="E14" s="69">
        <v>122092.3637</v>
      </c>
      <c r="F14" s="70">
        <v>82.688745749952304</v>
      </c>
      <c r="G14" s="69">
        <v>116749.4636</v>
      </c>
      <c r="H14" s="70">
        <v>-13.527102320665399</v>
      </c>
      <c r="I14" s="69">
        <v>20366.736199999999</v>
      </c>
      <c r="J14" s="70">
        <v>20.173745236274399</v>
      </c>
      <c r="K14" s="69">
        <v>21396.841899999999</v>
      </c>
      <c r="L14" s="70">
        <v>18.327143646080099</v>
      </c>
      <c r="M14" s="70">
        <v>-4.8142885048845001E-2</v>
      </c>
      <c r="N14" s="69">
        <v>3446623.6372000002</v>
      </c>
      <c r="O14" s="69">
        <v>54281878.435400002</v>
      </c>
      <c r="P14" s="69">
        <v>1693</v>
      </c>
      <c r="Q14" s="69">
        <v>1560</v>
      </c>
      <c r="R14" s="70">
        <v>8.5256410256410202</v>
      </c>
      <c r="S14" s="69">
        <v>59.631804016538702</v>
      </c>
      <c r="T14" s="69">
        <v>59.341485064102599</v>
      </c>
      <c r="U14" s="71">
        <v>0.48685253988896898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56269.107799999998</v>
      </c>
      <c r="E15" s="69">
        <v>100755.15919999999</v>
      </c>
      <c r="F15" s="70">
        <v>55.8473712381371</v>
      </c>
      <c r="G15" s="69">
        <v>77660.245699999999</v>
      </c>
      <c r="H15" s="70">
        <v>-27.544514837917902</v>
      </c>
      <c r="I15" s="69">
        <v>10261.3302</v>
      </c>
      <c r="J15" s="70">
        <v>18.236170078388898</v>
      </c>
      <c r="K15" s="69">
        <v>11811.7734</v>
      </c>
      <c r="L15" s="70">
        <v>15.209549356344599</v>
      </c>
      <c r="M15" s="70">
        <v>-0.131262524897404</v>
      </c>
      <c r="N15" s="69">
        <v>2178434.3983</v>
      </c>
      <c r="O15" s="69">
        <v>41433454.791100003</v>
      </c>
      <c r="P15" s="69">
        <v>1557</v>
      </c>
      <c r="Q15" s="69">
        <v>1321</v>
      </c>
      <c r="R15" s="70">
        <v>17.865253595760802</v>
      </c>
      <c r="S15" s="69">
        <v>36.139439820166999</v>
      </c>
      <c r="T15" s="69">
        <v>36.385839212717599</v>
      </c>
      <c r="U15" s="71">
        <v>-0.68180191440917504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764700.81400000001</v>
      </c>
      <c r="E16" s="69">
        <v>827625.75470000005</v>
      </c>
      <c r="F16" s="70">
        <v>92.396932992641197</v>
      </c>
      <c r="G16" s="69">
        <v>610474.04249999998</v>
      </c>
      <c r="H16" s="70">
        <v>25.263444596008402</v>
      </c>
      <c r="I16" s="69">
        <v>14383.4545</v>
      </c>
      <c r="J16" s="70">
        <v>1.8809257472557099</v>
      </c>
      <c r="K16" s="69">
        <v>42920.730499999998</v>
      </c>
      <c r="L16" s="70">
        <v>7.0307216215503496</v>
      </c>
      <c r="M16" s="70">
        <v>-0.66488327825641302</v>
      </c>
      <c r="N16" s="69">
        <v>22290067.3913</v>
      </c>
      <c r="O16" s="69">
        <v>325771467.99330002</v>
      </c>
      <c r="P16" s="69">
        <v>41048</v>
      </c>
      <c r="Q16" s="69">
        <v>34220</v>
      </c>
      <c r="R16" s="70">
        <v>19.953243717124501</v>
      </c>
      <c r="S16" s="69">
        <v>18.6294293022803</v>
      </c>
      <c r="T16" s="69">
        <v>19.060894897720601</v>
      </c>
      <c r="U16" s="71">
        <v>-2.31604301151383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520795.78029999998</v>
      </c>
      <c r="E17" s="69">
        <v>577127.36869999999</v>
      </c>
      <c r="F17" s="70">
        <v>90.239314325555398</v>
      </c>
      <c r="G17" s="69">
        <v>836108.57570000004</v>
      </c>
      <c r="H17" s="70">
        <v>-37.711943707312898</v>
      </c>
      <c r="I17" s="69">
        <v>43346.226699999999</v>
      </c>
      <c r="J17" s="70">
        <v>8.3230756353346003</v>
      </c>
      <c r="K17" s="69">
        <v>40512.793100000003</v>
      </c>
      <c r="L17" s="70">
        <v>4.8453985854746504</v>
      </c>
      <c r="M17" s="70">
        <v>6.9939231121539006E-2</v>
      </c>
      <c r="N17" s="69">
        <v>17158947.6505</v>
      </c>
      <c r="O17" s="69">
        <v>317165734.70300001</v>
      </c>
      <c r="P17" s="69">
        <v>11173</v>
      </c>
      <c r="Q17" s="69">
        <v>8155</v>
      </c>
      <c r="R17" s="70">
        <v>37.007970570202303</v>
      </c>
      <c r="S17" s="69">
        <v>46.611991434708699</v>
      </c>
      <c r="T17" s="69">
        <v>47.033189393010403</v>
      </c>
      <c r="U17" s="71">
        <v>-0.90362575238121501</v>
      </c>
    </row>
    <row r="18" spans="1:21" ht="12" thickBot="1" x14ac:dyDescent="0.2">
      <c r="A18" s="54"/>
      <c r="B18" s="43" t="s">
        <v>16</v>
      </c>
      <c r="C18" s="44"/>
      <c r="D18" s="69">
        <v>1541439.69</v>
      </c>
      <c r="E18" s="69">
        <v>1538847.4336999999</v>
      </c>
      <c r="F18" s="70">
        <v>100.168454405761</v>
      </c>
      <c r="G18" s="69">
        <v>1285735.2679000001</v>
      </c>
      <c r="H18" s="70">
        <v>19.887797160425102</v>
      </c>
      <c r="I18" s="69">
        <v>180042.3548</v>
      </c>
      <c r="J18" s="70">
        <v>11.6801426593602</v>
      </c>
      <c r="K18" s="69">
        <v>188475.43890000001</v>
      </c>
      <c r="L18" s="70">
        <v>14.658961576735599</v>
      </c>
      <c r="M18" s="70">
        <v>-4.4743676678606001E-2</v>
      </c>
      <c r="N18" s="69">
        <v>38711827.513400003</v>
      </c>
      <c r="O18" s="69">
        <v>672243722.76600003</v>
      </c>
      <c r="P18" s="69">
        <v>67743</v>
      </c>
      <c r="Q18" s="69">
        <v>55842</v>
      </c>
      <c r="R18" s="70">
        <v>21.311915762329399</v>
      </c>
      <c r="S18" s="69">
        <v>22.754228333554799</v>
      </c>
      <c r="T18" s="69">
        <v>20.4881652215179</v>
      </c>
      <c r="U18" s="71">
        <v>9.9588660130268192</v>
      </c>
    </row>
    <row r="19" spans="1:21" ht="12" thickBot="1" x14ac:dyDescent="0.2">
      <c r="A19" s="54"/>
      <c r="B19" s="43" t="s">
        <v>17</v>
      </c>
      <c r="C19" s="44"/>
      <c r="D19" s="69">
        <v>457138.6569</v>
      </c>
      <c r="E19" s="69">
        <v>618109.97369999997</v>
      </c>
      <c r="F19" s="70">
        <v>73.957495648156694</v>
      </c>
      <c r="G19" s="69">
        <v>529795.11939999997</v>
      </c>
      <c r="H19" s="70">
        <v>-13.7140679178556</v>
      </c>
      <c r="I19" s="69">
        <v>45109.666700000002</v>
      </c>
      <c r="J19" s="70">
        <v>9.8678302565577702</v>
      </c>
      <c r="K19" s="69">
        <v>36432.541400000002</v>
      </c>
      <c r="L19" s="70">
        <v>6.8767227303377796</v>
      </c>
      <c r="M19" s="70">
        <v>0.23816964083653</v>
      </c>
      <c r="N19" s="69">
        <v>14882065.716399999</v>
      </c>
      <c r="O19" s="69">
        <v>209153387.70469999</v>
      </c>
      <c r="P19" s="69">
        <v>11276</v>
      </c>
      <c r="Q19" s="69">
        <v>9541</v>
      </c>
      <c r="R19" s="70">
        <v>18.184676658631201</v>
      </c>
      <c r="S19" s="69">
        <v>40.540852864491001</v>
      </c>
      <c r="T19" s="69">
        <v>42.161270694895698</v>
      </c>
      <c r="U19" s="71">
        <v>-3.9969998554817199</v>
      </c>
    </row>
    <row r="20" spans="1:21" ht="12" thickBot="1" x14ac:dyDescent="0.2">
      <c r="A20" s="54"/>
      <c r="B20" s="43" t="s">
        <v>18</v>
      </c>
      <c r="C20" s="44"/>
      <c r="D20" s="69">
        <v>1007361.1209</v>
      </c>
      <c r="E20" s="69">
        <v>1076576.8370000001</v>
      </c>
      <c r="F20" s="70">
        <v>93.570759306611393</v>
      </c>
      <c r="G20" s="69">
        <v>977990.15139999997</v>
      </c>
      <c r="H20" s="70">
        <v>3.0031968581641899</v>
      </c>
      <c r="I20" s="69">
        <v>73952.7834</v>
      </c>
      <c r="J20" s="70">
        <v>7.3412385951453896</v>
      </c>
      <c r="K20" s="69">
        <v>70251.463799999998</v>
      </c>
      <c r="L20" s="70">
        <v>7.1832485940103297</v>
      </c>
      <c r="M20" s="70">
        <v>5.2686725653680003E-2</v>
      </c>
      <c r="N20" s="69">
        <v>28492851.555199999</v>
      </c>
      <c r="O20" s="69">
        <v>352332818.04409999</v>
      </c>
      <c r="P20" s="69">
        <v>38343</v>
      </c>
      <c r="Q20" s="69">
        <v>36119</v>
      </c>
      <c r="R20" s="70">
        <v>6.1574240704338496</v>
      </c>
      <c r="S20" s="69">
        <v>26.272360558641701</v>
      </c>
      <c r="T20" s="69">
        <v>26.231730701292999</v>
      </c>
      <c r="U20" s="71">
        <v>0.15464867444285399</v>
      </c>
    </row>
    <row r="21" spans="1:21" ht="12" thickBot="1" x14ac:dyDescent="0.2">
      <c r="A21" s="54"/>
      <c r="B21" s="43" t="s">
        <v>19</v>
      </c>
      <c r="C21" s="44"/>
      <c r="D21" s="69">
        <v>312678.6765</v>
      </c>
      <c r="E21" s="69">
        <v>373718.41759999999</v>
      </c>
      <c r="F21" s="70">
        <v>83.666916527155905</v>
      </c>
      <c r="G21" s="69">
        <v>296267.0343</v>
      </c>
      <c r="H21" s="70">
        <v>5.5394763169572201</v>
      </c>
      <c r="I21" s="69">
        <v>34140.184099999999</v>
      </c>
      <c r="J21" s="70">
        <v>10.9186160316884</v>
      </c>
      <c r="K21" s="69">
        <v>24702.052199999998</v>
      </c>
      <c r="L21" s="70">
        <v>8.3377660489174392</v>
      </c>
      <c r="M21" s="70">
        <v>0.38207885820919801</v>
      </c>
      <c r="N21" s="69">
        <v>8675313.9392000008</v>
      </c>
      <c r="O21" s="69">
        <v>127645521.5336</v>
      </c>
      <c r="P21" s="69">
        <v>26705</v>
      </c>
      <c r="Q21" s="69">
        <v>24058</v>
      </c>
      <c r="R21" s="70">
        <v>11.0025771053288</v>
      </c>
      <c r="S21" s="69">
        <v>11.708619228608899</v>
      </c>
      <c r="T21" s="69">
        <v>10.9728808171918</v>
      </c>
      <c r="U21" s="71">
        <v>6.2837333510631304</v>
      </c>
    </row>
    <row r="22" spans="1:21" ht="12" thickBot="1" x14ac:dyDescent="0.2">
      <c r="A22" s="54"/>
      <c r="B22" s="43" t="s">
        <v>20</v>
      </c>
      <c r="C22" s="44"/>
      <c r="D22" s="69">
        <v>1130334.2405999999</v>
      </c>
      <c r="E22" s="69">
        <v>1189154.1074999999</v>
      </c>
      <c r="F22" s="70">
        <v>95.053637999564302</v>
      </c>
      <c r="G22" s="69">
        <v>958604.72770000005</v>
      </c>
      <c r="H22" s="70">
        <v>17.914528057047502</v>
      </c>
      <c r="I22" s="69">
        <v>119470.3455</v>
      </c>
      <c r="J22" s="70">
        <v>10.569470622829501</v>
      </c>
      <c r="K22" s="69">
        <v>83926.573799999998</v>
      </c>
      <c r="L22" s="70">
        <v>8.7550761408580495</v>
      </c>
      <c r="M22" s="70">
        <v>0.42351033874803501</v>
      </c>
      <c r="N22" s="69">
        <v>28723768.594799999</v>
      </c>
      <c r="O22" s="69">
        <v>427382049.60030001</v>
      </c>
      <c r="P22" s="69">
        <v>70314</v>
      </c>
      <c r="Q22" s="69">
        <v>60333</v>
      </c>
      <c r="R22" s="70">
        <v>16.543185321465899</v>
      </c>
      <c r="S22" s="69">
        <v>16.075521810734699</v>
      </c>
      <c r="T22" s="69">
        <v>16.0356655230139</v>
      </c>
      <c r="U22" s="71">
        <v>0.247931533358699</v>
      </c>
    </row>
    <row r="23" spans="1:21" ht="12" thickBot="1" x14ac:dyDescent="0.2">
      <c r="A23" s="54"/>
      <c r="B23" s="43" t="s">
        <v>21</v>
      </c>
      <c r="C23" s="44"/>
      <c r="D23" s="69">
        <v>2361670.7864000001</v>
      </c>
      <c r="E23" s="69">
        <v>3167661.0649999999</v>
      </c>
      <c r="F23" s="70">
        <v>74.555665455956898</v>
      </c>
      <c r="G23" s="69">
        <v>2514307.0984999998</v>
      </c>
      <c r="H23" s="70">
        <v>-6.07071078115559</v>
      </c>
      <c r="I23" s="69">
        <v>281646.86810000002</v>
      </c>
      <c r="J23" s="70">
        <v>11.9257463708279</v>
      </c>
      <c r="K23" s="69">
        <v>204220.6525</v>
      </c>
      <c r="L23" s="70">
        <v>8.1223432341194606</v>
      </c>
      <c r="M23" s="70">
        <v>0.37913019399445902</v>
      </c>
      <c r="N23" s="69">
        <v>72407828.034999996</v>
      </c>
      <c r="O23" s="69">
        <v>938197929.31700003</v>
      </c>
      <c r="P23" s="69">
        <v>75153</v>
      </c>
      <c r="Q23" s="69">
        <v>68252</v>
      </c>
      <c r="R23" s="70">
        <v>10.1110590165856</v>
      </c>
      <c r="S23" s="69">
        <v>31.424837150878901</v>
      </c>
      <c r="T23" s="69">
        <v>31.4159072012542</v>
      </c>
      <c r="U23" s="71">
        <v>2.8416852510077001E-2</v>
      </c>
    </row>
    <row r="24" spans="1:21" ht="12" thickBot="1" x14ac:dyDescent="0.2">
      <c r="A24" s="54"/>
      <c r="B24" s="43" t="s">
        <v>22</v>
      </c>
      <c r="C24" s="44"/>
      <c r="D24" s="69">
        <v>244242.2556</v>
      </c>
      <c r="E24" s="69">
        <v>300947.36090000003</v>
      </c>
      <c r="F24" s="70">
        <v>81.157799446913202</v>
      </c>
      <c r="G24" s="69">
        <v>229609.63200000001</v>
      </c>
      <c r="H24" s="70">
        <v>6.3728265545933303</v>
      </c>
      <c r="I24" s="69">
        <v>-13901.089099999999</v>
      </c>
      <c r="J24" s="70">
        <v>-5.6915168367778497</v>
      </c>
      <c r="K24" s="69">
        <v>39261.6564</v>
      </c>
      <c r="L24" s="70">
        <v>17.099307227668898</v>
      </c>
      <c r="M24" s="70">
        <v>-1.3540627261971601</v>
      </c>
      <c r="N24" s="69">
        <v>6192244.9956999999</v>
      </c>
      <c r="O24" s="69">
        <v>87140497.130400002</v>
      </c>
      <c r="P24" s="69">
        <v>22638</v>
      </c>
      <c r="Q24" s="69">
        <v>20721</v>
      </c>
      <c r="R24" s="70">
        <v>9.2514840017373601</v>
      </c>
      <c r="S24" s="69">
        <v>10.7890385899814</v>
      </c>
      <c r="T24" s="69">
        <v>10.6935734761836</v>
      </c>
      <c r="U24" s="71">
        <v>0.88483429734426899</v>
      </c>
    </row>
    <row r="25" spans="1:21" ht="12" thickBot="1" x14ac:dyDescent="0.2">
      <c r="A25" s="54"/>
      <c r="B25" s="43" t="s">
        <v>23</v>
      </c>
      <c r="C25" s="44"/>
      <c r="D25" s="69">
        <v>292921.89529999997</v>
      </c>
      <c r="E25" s="69">
        <v>298902.9523</v>
      </c>
      <c r="F25" s="70">
        <v>97.998997014256005</v>
      </c>
      <c r="G25" s="69">
        <v>260619.29949999999</v>
      </c>
      <c r="H25" s="70">
        <v>12.394552460992999</v>
      </c>
      <c r="I25" s="69">
        <v>19115.1083</v>
      </c>
      <c r="J25" s="70">
        <v>6.5256672876648603</v>
      </c>
      <c r="K25" s="69">
        <v>18779.5226</v>
      </c>
      <c r="L25" s="70">
        <v>7.2057298273875503</v>
      </c>
      <c r="M25" s="70">
        <v>1.7869767360326999E-2</v>
      </c>
      <c r="N25" s="69">
        <v>7392320.8381000003</v>
      </c>
      <c r="O25" s="69">
        <v>95884542.939300001</v>
      </c>
      <c r="P25" s="69">
        <v>20593</v>
      </c>
      <c r="Q25" s="69">
        <v>18647</v>
      </c>
      <c r="R25" s="70">
        <v>10.4359950662305</v>
      </c>
      <c r="S25" s="69">
        <v>14.224342995192499</v>
      </c>
      <c r="T25" s="69">
        <v>13.7361712876066</v>
      </c>
      <c r="U25" s="71">
        <v>3.4319455580545499</v>
      </c>
    </row>
    <row r="26" spans="1:21" ht="12" thickBot="1" x14ac:dyDescent="0.2">
      <c r="A26" s="54"/>
      <c r="B26" s="43" t="s">
        <v>24</v>
      </c>
      <c r="C26" s="44"/>
      <c r="D26" s="69">
        <v>510159.30469999998</v>
      </c>
      <c r="E26" s="69">
        <v>607429.76859999995</v>
      </c>
      <c r="F26" s="70">
        <v>83.986549733282203</v>
      </c>
      <c r="G26" s="69">
        <v>461844.2917</v>
      </c>
      <c r="H26" s="70">
        <v>10.461320810561</v>
      </c>
      <c r="I26" s="69">
        <v>99353.304000000004</v>
      </c>
      <c r="J26" s="70">
        <v>19.474956760501499</v>
      </c>
      <c r="K26" s="69">
        <v>98170.930300000007</v>
      </c>
      <c r="L26" s="70">
        <v>21.256283137904202</v>
      </c>
      <c r="M26" s="70">
        <v>1.2044030716494E-2</v>
      </c>
      <c r="N26" s="69">
        <v>12857230.3894</v>
      </c>
      <c r="O26" s="69">
        <v>195935132.82139999</v>
      </c>
      <c r="P26" s="69">
        <v>38015</v>
      </c>
      <c r="Q26" s="69">
        <v>35314</v>
      </c>
      <c r="R26" s="70">
        <v>7.6485246644390399</v>
      </c>
      <c r="S26" s="69">
        <v>13.419947512823899</v>
      </c>
      <c r="T26" s="69">
        <v>13.5041113184573</v>
      </c>
      <c r="U26" s="71">
        <v>-0.62715450677401596</v>
      </c>
    </row>
    <row r="27" spans="1:21" ht="12" thickBot="1" x14ac:dyDescent="0.2">
      <c r="A27" s="54"/>
      <c r="B27" s="43" t="s">
        <v>25</v>
      </c>
      <c r="C27" s="44"/>
      <c r="D27" s="69">
        <v>191700.37539999999</v>
      </c>
      <c r="E27" s="69">
        <v>256191.60370000001</v>
      </c>
      <c r="F27" s="70">
        <v>74.8269547601883</v>
      </c>
      <c r="G27" s="69">
        <v>205263.4296</v>
      </c>
      <c r="H27" s="70">
        <v>-6.6076330432705603</v>
      </c>
      <c r="I27" s="69">
        <v>52324.283900000002</v>
      </c>
      <c r="J27" s="70">
        <v>27.294825996464901</v>
      </c>
      <c r="K27" s="69">
        <v>60207.231800000001</v>
      </c>
      <c r="L27" s="70">
        <v>29.331689486688798</v>
      </c>
      <c r="M27" s="70">
        <v>-0.130930249810954</v>
      </c>
      <c r="N27" s="69">
        <v>4906546.5880000005</v>
      </c>
      <c r="O27" s="69">
        <v>79280928.482999995</v>
      </c>
      <c r="P27" s="69">
        <v>27167</v>
      </c>
      <c r="Q27" s="69">
        <v>24304</v>
      </c>
      <c r="R27" s="70">
        <v>11.779953917050699</v>
      </c>
      <c r="S27" s="69">
        <v>7.0563689549821502</v>
      </c>
      <c r="T27" s="69">
        <v>6.9957320317643203</v>
      </c>
      <c r="U27" s="71">
        <v>0.85932189210452603</v>
      </c>
    </row>
    <row r="28" spans="1:21" ht="12" thickBot="1" x14ac:dyDescent="0.2">
      <c r="A28" s="54"/>
      <c r="B28" s="43" t="s">
        <v>26</v>
      </c>
      <c r="C28" s="44"/>
      <c r="D28" s="69">
        <v>1051427.4927000001</v>
      </c>
      <c r="E28" s="69">
        <v>1045212.7193</v>
      </c>
      <c r="F28" s="70">
        <v>100.594594122827</v>
      </c>
      <c r="G28" s="69">
        <v>918683.22030000004</v>
      </c>
      <c r="H28" s="70">
        <v>14.4494064403018</v>
      </c>
      <c r="I28" s="69">
        <v>36759.063199999997</v>
      </c>
      <c r="J28" s="70">
        <v>3.4961101412333302</v>
      </c>
      <c r="K28" s="69">
        <v>24629.521199999999</v>
      </c>
      <c r="L28" s="70">
        <v>2.6809590787950999</v>
      </c>
      <c r="M28" s="70">
        <v>0.49247981320887402</v>
      </c>
      <c r="N28" s="69">
        <v>24614528.1094</v>
      </c>
      <c r="O28" s="69">
        <v>285953022.69410002</v>
      </c>
      <c r="P28" s="69">
        <v>46878</v>
      </c>
      <c r="Q28" s="69">
        <v>42665</v>
      </c>
      <c r="R28" s="70">
        <v>9.87460447673738</v>
      </c>
      <c r="S28" s="69">
        <v>22.4290177204659</v>
      </c>
      <c r="T28" s="69">
        <v>21.835197410055098</v>
      </c>
      <c r="U28" s="71">
        <v>2.64755379754757</v>
      </c>
    </row>
    <row r="29" spans="1:21" ht="12" thickBot="1" x14ac:dyDescent="0.2">
      <c r="A29" s="54"/>
      <c r="B29" s="43" t="s">
        <v>27</v>
      </c>
      <c r="C29" s="44"/>
      <c r="D29" s="69">
        <v>747925.65769999998</v>
      </c>
      <c r="E29" s="69">
        <v>707927.8763</v>
      </c>
      <c r="F29" s="70">
        <v>105.649979713901</v>
      </c>
      <c r="G29" s="69">
        <v>628005.19539999997</v>
      </c>
      <c r="H29" s="70">
        <v>19.095457040545401</v>
      </c>
      <c r="I29" s="69">
        <v>76250.152300000002</v>
      </c>
      <c r="J29" s="70">
        <v>10.194883878497</v>
      </c>
      <c r="K29" s="69">
        <v>73418.353099999993</v>
      </c>
      <c r="L29" s="70">
        <v>11.6907238407856</v>
      </c>
      <c r="M29" s="70">
        <v>3.8570726261633E-2</v>
      </c>
      <c r="N29" s="69">
        <v>16978255.632199999</v>
      </c>
      <c r="O29" s="69">
        <v>207872245.0704</v>
      </c>
      <c r="P29" s="69">
        <v>112994</v>
      </c>
      <c r="Q29" s="69">
        <v>109402</v>
      </c>
      <c r="R29" s="70">
        <v>3.2833037787243402</v>
      </c>
      <c r="S29" s="69">
        <v>6.6191625900490303</v>
      </c>
      <c r="T29" s="69">
        <v>6.6390694822763798</v>
      </c>
      <c r="U29" s="71">
        <v>-0.30074638530972397</v>
      </c>
    </row>
    <row r="30" spans="1:21" ht="12" thickBot="1" x14ac:dyDescent="0.2">
      <c r="A30" s="54"/>
      <c r="B30" s="43" t="s">
        <v>28</v>
      </c>
      <c r="C30" s="44"/>
      <c r="D30" s="69">
        <v>937597.95750000002</v>
      </c>
      <c r="E30" s="69">
        <v>1313162.7017999999</v>
      </c>
      <c r="F30" s="70">
        <v>71.399983887358403</v>
      </c>
      <c r="G30" s="69">
        <v>1182935.3430999999</v>
      </c>
      <c r="H30" s="70">
        <v>-20.739712193996102</v>
      </c>
      <c r="I30" s="69">
        <v>111352.2393</v>
      </c>
      <c r="J30" s="70">
        <v>11.8763312578995</v>
      </c>
      <c r="K30" s="69">
        <v>117631.3993</v>
      </c>
      <c r="L30" s="70">
        <v>9.9440261030442496</v>
      </c>
      <c r="M30" s="70">
        <v>-5.3379965190977999E-2</v>
      </c>
      <c r="N30" s="69">
        <v>24238987.1439</v>
      </c>
      <c r="O30" s="69">
        <v>373934367.61549997</v>
      </c>
      <c r="P30" s="69">
        <v>79572</v>
      </c>
      <c r="Q30" s="69">
        <v>74968</v>
      </c>
      <c r="R30" s="70">
        <v>6.14128694909828</v>
      </c>
      <c r="S30" s="69">
        <v>11.7830135914643</v>
      </c>
      <c r="T30" s="69">
        <v>11.669411603617499</v>
      </c>
      <c r="U30" s="71">
        <v>0.96411658159406699</v>
      </c>
    </row>
    <row r="31" spans="1:21" ht="12" thickBot="1" x14ac:dyDescent="0.2">
      <c r="A31" s="54"/>
      <c r="B31" s="43" t="s">
        <v>29</v>
      </c>
      <c r="C31" s="44"/>
      <c r="D31" s="69">
        <v>1215126.6117</v>
      </c>
      <c r="E31" s="69">
        <v>833601.25639999995</v>
      </c>
      <c r="F31" s="70">
        <v>145.768327767122</v>
      </c>
      <c r="G31" s="69">
        <v>866542.10900000005</v>
      </c>
      <c r="H31" s="70">
        <v>40.227070223081299</v>
      </c>
      <c r="I31" s="69">
        <v>-23628.094300000001</v>
      </c>
      <c r="J31" s="70">
        <v>-1.9444964888838701</v>
      </c>
      <c r="K31" s="69">
        <v>-2726.3078999999998</v>
      </c>
      <c r="L31" s="70">
        <v>-0.31461920565478302</v>
      </c>
      <c r="M31" s="70">
        <v>7.6667005953362803</v>
      </c>
      <c r="N31" s="69">
        <v>28704573.275699999</v>
      </c>
      <c r="O31" s="69">
        <v>357776670.13169998</v>
      </c>
      <c r="P31" s="69">
        <v>59617</v>
      </c>
      <c r="Q31" s="69">
        <v>25482</v>
      </c>
      <c r="R31" s="70">
        <v>133.95730319441199</v>
      </c>
      <c r="S31" s="69">
        <v>20.3822166781287</v>
      </c>
      <c r="T31" s="69">
        <v>25.484168860372002</v>
      </c>
      <c r="U31" s="71">
        <v>-25.031390171207399</v>
      </c>
    </row>
    <row r="32" spans="1:21" ht="12" thickBot="1" x14ac:dyDescent="0.2">
      <c r="A32" s="54"/>
      <c r="B32" s="43" t="s">
        <v>30</v>
      </c>
      <c r="C32" s="44"/>
      <c r="D32" s="69">
        <v>92044.174100000004</v>
      </c>
      <c r="E32" s="69">
        <v>131236.3365</v>
      </c>
      <c r="F32" s="70">
        <v>70.136195930766505</v>
      </c>
      <c r="G32" s="69">
        <v>101170.2997</v>
      </c>
      <c r="H32" s="70">
        <v>-9.0205580363621305</v>
      </c>
      <c r="I32" s="69">
        <v>22929.853299999999</v>
      </c>
      <c r="J32" s="70">
        <v>24.911792108741398</v>
      </c>
      <c r="K32" s="69">
        <v>24999.6587</v>
      </c>
      <c r="L32" s="70">
        <v>24.7104721189237</v>
      </c>
      <c r="M32" s="70">
        <v>-8.2793346294763995E-2</v>
      </c>
      <c r="N32" s="69">
        <v>2237724.0282999999</v>
      </c>
      <c r="O32" s="69">
        <v>37556844.856600001</v>
      </c>
      <c r="P32" s="69">
        <v>21281</v>
      </c>
      <c r="Q32" s="69">
        <v>20280</v>
      </c>
      <c r="R32" s="70">
        <v>4.9358974358974397</v>
      </c>
      <c r="S32" s="69">
        <v>4.3251808702598602</v>
      </c>
      <c r="T32" s="69">
        <v>4.1651327514792902</v>
      </c>
      <c r="U32" s="71">
        <v>3.7003797894572399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26.991199999999999</v>
      </c>
      <c r="O33" s="69">
        <v>248.30510000000001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211462.9118</v>
      </c>
      <c r="E35" s="69">
        <v>216861.96040000001</v>
      </c>
      <c r="F35" s="70">
        <v>97.510375452642094</v>
      </c>
      <c r="G35" s="69">
        <v>173085.42490000001</v>
      </c>
      <c r="H35" s="70">
        <v>22.1725699446805</v>
      </c>
      <c r="I35" s="69">
        <v>5356.7757000000001</v>
      </c>
      <c r="J35" s="70">
        <v>2.5331986845364201</v>
      </c>
      <c r="K35" s="69">
        <v>8901.5218999999997</v>
      </c>
      <c r="L35" s="70">
        <v>5.1428489170262903</v>
      </c>
      <c r="M35" s="70">
        <v>-0.39821799461056201</v>
      </c>
      <c r="N35" s="69">
        <v>4749985.4252000004</v>
      </c>
      <c r="O35" s="69">
        <v>56777866.434299998</v>
      </c>
      <c r="P35" s="69">
        <v>14309</v>
      </c>
      <c r="Q35" s="69">
        <v>10042</v>
      </c>
      <c r="R35" s="70">
        <v>42.491535550687097</v>
      </c>
      <c r="S35" s="69">
        <v>14.778315172269201</v>
      </c>
      <c r="T35" s="69">
        <v>14.839103963353899</v>
      </c>
      <c r="U35" s="71">
        <v>-0.41133776331134297</v>
      </c>
    </row>
    <row r="36" spans="1:21" ht="12" customHeight="1" thickBot="1" x14ac:dyDescent="0.2">
      <c r="A36" s="54"/>
      <c r="B36" s="43" t="s">
        <v>69</v>
      </c>
      <c r="C36" s="44"/>
      <c r="D36" s="69">
        <v>211159.02</v>
      </c>
      <c r="E36" s="72"/>
      <c r="F36" s="72"/>
      <c r="G36" s="72"/>
      <c r="H36" s="72"/>
      <c r="I36" s="69">
        <v>-5135.9399999999996</v>
      </c>
      <c r="J36" s="70">
        <v>-2.43226171441788</v>
      </c>
      <c r="K36" s="72"/>
      <c r="L36" s="72"/>
      <c r="M36" s="72"/>
      <c r="N36" s="69">
        <v>4662212.6100000003</v>
      </c>
      <c r="O36" s="69">
        <v>26538904.170000002</v>
      </c>
      <c r="P36" s="69">
        <v>65</v>
      </c>
      <c r="Q36" s="69">
        <v>60</v>
      </c>
      <c r="R36" s="70">
        <v>8.3333333333333304</v>
      </c>
      <c r="S36" s="69">
        <v>3248.6003076923098</v>
      </c>
      <c r="T36" s="69">
        <v>1057.1231666666699</v>
      </c>
      <c r="U36" s="71">
        <v>67.459118803765406</v>
      </c>
    </row>
    <row r="37" spans="1:21" ht="12" thickBot="1" x14ac:dyDescent="0.2">
      <c r="A37" s="54"/>
      <c r="B37" s="43" t="s">
        <v>36</v>
      </c>
      <c r="C37" s="44"/>
      <c r="D37" s="69">
        <v>146324.79999999999</v>
      </c>
      <c r="E37" s="69">
        <v>112630.59480000001</v>
      </c>
      <c r="F37" s="70">
        <v>129.915677227694</v>
      </c>
      <c r="G37" s="69">
        <v>181664.11</v>
      </c>
      <c r="H37" s="70">
        <v>-19.4531049638809</v>
      </c>
      <c r="I37" s="69">
        <v>-13526.55</v>
      </c>
      <c r="J37" s="70">
        <v>-9.2441951056826994</v>
      </c>
      <c r="K37" s="69">
        <v>-14666.64</v>
      </c>
      <c r="L37" s="70">
        <v>-8.0734934379718695</v>
      </c>
      <c r="M37" s="70">
        <v>-7.7733550424637005E-2</v>
      </c>
      <c r="N37" s="69">
        <v>14455337.42</v>
      </c>
      <c r="O37" s="69">
        <v>145959334.18000001</v>
      </c>
      <c r="P37" s="69">
        <v>73</v>
      </c>
      <c r="Q37" s="69">
        <v>60</v>
      </c>
      <c r="R37" s="70">
        <v>21.6666666666667</v>
      </c>
      <c r="S37" s="69">
        <v>2004.44931506849</v>
      </c>
      <c r="T37" s="69">
        <v>2181.4251666666701</v>
      </c>
      <c r="U37" s="71">
        <v>-8.8291507431868403</v>
      </c>
    </row>
    <row r="38" spans="1:21" ht="12" thickBot="1" x14ac:dyDescent="0.2">
      <c r="A38" s="54"/>
      <c r="B38" s="43" t="s">
        <v>37</v>
      </c>
      <c r="C38" s="44"/>
      <c r="D38" s="69">
        <v>26001.71</v>
      </c>
      <c r="E38" s="69">
        <v>65348.753900000003</v>
      </c>
      <c r="F38" s="70">
        <v>39.789144319093097</v>
      </c>
      <c r="G38" s="69">
        <v>26189.74</v>
      </c>
      <c r="H38" s="70">
        <v>-0.71795290827628699</v>
      </c>
      <c r="I38" s="69">
        <v>1553.53</v>
      </c>
      <c r="J38" s="70">
        <v>5.97472243171699</v>
      </c>
      <c r="K38" s="69">
        <v>-226.48</v>
      </c>
      <c r="L38" s="70">
        <v>-0.86476612597146796</v>
      </c>
      <c r="M38" s="70">
        <v>-7.8594577887672203</v>
      </c>
      <c r="N38" s="69">
        <v>7227333.7300000004</v>
      </c>
      <c r="O38" s="69">
        <v>132557325.23</v>
      </c>
      <c r="P38" s="69">
        <v>30</v>
      </c>
      <c r="Q38" s="69">
        <v>20</v>
      </c>
      <c r="R38" s="70">
        <v>50</v>
      </c>
      <c r="S38" s="69">
        <v>866.72366666666699</v>
      </c>
      <c r="T38" s="69">
        <v>1094.615</v>
      </c>
      <c r="U38" s="71">
        <v>-26.293424547847099</v>
      </c>
    </row>
    <row r="39" spans="1:21" ht="12" thickBot="1" x14ac:dyDescent="0.2">
      <c r="A39" s="54"/>
      <c r="B39" s="43" t="s">
        <v>38</v>
      </c>
      <c r="C39" s="44"/>
      <c r="D39" s="69">
        <v>95667.59</v>
      </c>
      <c r="E39" s="69">
        <v>66718.241800000003</v>
      </c>
      <c r="F39" s="70">
        <v>143.39045427303199</v>
      </c>
      <c r="G39" s="69">
        <v>55424.83</v>
      </c>
      <c r="H39" s="70">
        <v>72.607818553525505</v>
      </c>
      <c r="I39" s="69">
        <v>-13212.7</v>
      </c>
      <c r="J39" s="70">
        <v>-13.811051370688901</v>
      </c>
      <c r="K39" s="69">
        <v>-14574.39</v>
      </c>
      <c r="L39" s="70">
        <v>-26.2957775423037</v>
      </c>
      <c r="M39" s="70">
        <v>-9.3430325385831001E-2</v>
      </c>
      <c r="N39" s="69">
        <v>8851188.7400000002</v>
      </c>
      <c r="O39" s="69">
        <v>98849582.170000002</v>
      </c>
      <c r="P39" s="69">
        <v>60</v>
      </c>
      <c r="Q39" s="69">
        <v>55</v>
      </c>
      <c r="R39" s="70">
        <v>9.0909090909090793</v>
      </c>
      <c r="S39" s="69">
        <v>1594.4598333333299</v>
      </c>
      <c r="T39" s="69">
        <v>1385.6734545454501</v>
      </c>
      <c r="U39" s="71">
        <v>13.0944897088687</v>
      </c>
    </row>
    <row r="40" spans="1:21" ht="12" thickBot="1" x14ac:dyDescent="0.2">
      <c r="A40" s="54"/>
      <c r="B40" s="43" t="s">
        <v>72</v>
      </c>
      <c r="C40" s="44"/>
      <c r="D40" s="69">
        <v>0.02</v>
      </c>
      <c r="E40" s="72"/>
      <c r="F40" s="72"/>
      <c r="G40" s="69">
        <v>12.21</v>
      </c>
      <c r="H40" s="70">
        <v>-99.836199836199796</v>
      </c>
      <c r="I40" s="69">
        <v>0.02</v>
      </c>
      <c r="J40" s="70">
        <v>100</v>
      </c>
      <c r="K40" s="69">
        <v>0</v>
      </c>
      <c r="L40" s="70">
        <v>0</v>
      </c>
      <c r="M40" s="72"/>
      <c r="N40" s="69">
        <v>46.31</v>
      </c>
      <c r="O40" s="69">
        <v>4242.24</v>
      </c>
      <c r="P40" s="69">
        <v>1</v>
      </c>
      <c r="Q40" s="72"/>
      <c r="R40" s="72"/>
      <c r="S40" s="69">
        <v>0.02</v>
      </c>
      <c r="T40" s="72"/>
      <c r="U40" s="73"/>
    </row>
    <row r="41" spans="1:21" ht="12" customHeight="1" thickBot="1" x14ac:dyDescent="0.2">
      <c r="A41" s="54"/>
      <c r="B41" s="43" t="s">
        <v>33</v>
      </c>
      <c r="C41" s="44"/>
      <c r="D41" s="69">
        <v>74359.828699999998</v>
      </c>
      <c r="E41" s="69">
        <v>98607.978300000002</v>
      </c>
      <c r="F41" s="70">
        <v>75.4095459434036</v>
      </c>
      <c r="G41" s="69">
        <v>216625.6415</v>
      </c>
      <c r="H41" s="70">
        <v>-65.673579459428893</v>
      </c>
      <c r="I41" s="69">
        <v>4748.951</v>
      </c>
      <c r="J41" s="70">
        <v>6.3864469338133398</v>
      </c>
      <c r="K41" s="69">
        <v>10076.352999999999</v>
      </c>
      <c r="L41" s="70">
        <v>4.6515052097376</v>
      </c>
      <c r="M41" s="70">
        <v>-0.528703390998708</v>
      </c>
      <c r="N41" s="69">
        <v>4156681.1886</v>
      </c>
      <c r="O41" s="69">
        <v>59437242.972800002</v>
      </c>
      <c r="P41" s="69">
        <v>164</v>
      </c>
      <c r="Q41" s="69">
        <v>187</v>
      </c>
      <c r="R41" s="70">
        <v>-12.2994652406417</v>
      </c>
      <c r="S41" s="69">
        <v>453.41358963414598</v>
      </c>
      <c r="T41" s="69">
        <v>547.83125187165797</v>
      </c>
      <c r="U41" s="71">
        <v>-20.8237389430025</v>
      </c>
    </row>
    <row r="42" spans="1:21" ht="12" thickBot="1" x14ac:dyDescent="0.2">
      <c r="A42" s="54"/>
      <c r="B42" s="43" t="s">
        <v>34</v>
      </c>
      <c r="C42" s="44"/>
      <c r="D42" s="69">
        <v>274679.0282</v>
      </c>
      <c r="E42" s="69">
        <v>306150.8321</v>
      </c>
      <c r="F42" s="70">
        <v>89.720163853835203</v>
      </c>
      <c r="G42" s="69">
        <v>323552.96950000001</v>
      </c>
      <c r="H42" s="70">
        <v>-15.1053910509698</v>
      </c>
      <c r="I42" s="69">
        <v>14363.1297</v>
      </c>
      <c r="J42" s="70">
        <v>5.2290594568224096</v>
      </c>
      <c r="K42" s="69">
        <v>22665.356500000002</v>
      </c>
      <c r="L42" s="70">
        <v>7.0051455670537397</v>
      </c>
      <c r="M42" s="70">
        <v>-0.36629588420548298</v>
      </c>
      <c r="N42" s="69">
        <v>9438084.5483999997</v>
      </c>
      <c r="O42" s="69">
        <v>146814901.28870001</v>
      </c>
      <c r="P42" s="69">
        <v>1413</v>
      </c>
      <c r="Q42" s="69">
        <v>1311</v>
      </c>
      <c r="R42" s="70">
        <v>7.7803203661327203</v>
      </c>
      <c r="S42" s="69">
        <v>194.39421670205201</v>
      </c>
      <c r="T42" s="69">
        <v>192.11394744469899</v>
      </c>
      <c r="U42" s="71">
        <v>1.1730129095602799</v>
      </c>
    </row>
    <row r="43" spans="1:21" ht="12" thickBot="1" x14ac:dyDescent="0.2">
      <c r="A43" s="54"/>
      <c r="B43" s="43" t="s">
        <v>39</v>
      </c>
      <c r="C43" s="44"/>
      <c r="D43" s="69">
        <v>103952.2</v>
      </c>
      <c r="E43" s="69">
        <v>46870.707000000002</v>
      </c>
      <c r="F43" s="70">
        <v>221.78500529125799</v>
      </c>
      <c r="G43" s="69">
        <v>54231.7</v>
      </c>
      <c r="H43" s="70">
        <v>91.681617946699106</v>
      </c>
      <c r="I43" s="69">
        <v>-4083.77</v>
      </c>
      <c r="J43" s="70">
        <v>-3.9285075255742501</v>
      </c>
      <c r="K43" s="69">
        <v>-3711.99</v>
      </c>
      <c r="L43" s="70">
        <v>-6.8446867791347099</v>
      </c>
      <c r="M43" s="70">
        <v>0.100156519818211</v>
      </c>
      <c r="N43" s="69">
        <v>8199770.5899999999</v>
      </c>
      <c r="O43" s="69">
        <v>67350493.549999997</v>
      </c>
      <c r="P43" s="69">
        <v>88</v>
      </c>
      <c r="Q43" s="69">
        <v>68</v>
      </c>
      <c r="R43" s="70">
        <v>29.411764705882401</v>
      </c>
      <c r="S43" s="69">
        <v>1181.2750000000001</v>
      </c>
      <c r="T43" s="69">
        <v>1254.6883823529399</v>
      </c>
      <c r="U43" s="71">
        <v>-6.2147579820906396</v>
      </c>
    </row>
    <row r="44" spans="1:21" ht="12" thickBot="1" x14ac:dyDescent="0.2">
      <c r="A44" s="54"/>
      <c r="B44" s="43" t="s">
        <v>40</v>
      </c>
      <c r="C44" s="44"/>
      <c r="D44" s="69">
        <v>55315.41</v>
      </c>
      <c r="E44" s="69">
        <v>9878.2427000000007</v>
      </c>
      <c r="F44" s="70">
        <v>559.97216994881103</v>
      </c>
      <c r="G44" s="69">
        <v>30492.35</v>
      </c>
      <c r="H44" s="70">
        <v>81.407500569815099</v>
      </c>
      <c r="I44" s="69">
        <v>8633.83</v>
      </c>
      <c r="J44" s="70">
        <v>15.6083630221669</v>
      </c>
      <c r="K44" s="69">
        <v>3781.23</v>
      </c>
      <c r="L44" s="70">
        <v>12.4005857206808</v>
      </c>
      <c r="M44" s="70">
        <v>1.2833390193138201</v>
      </c>
      <c r="N44" s="69">
        <v>3307893.07</v>
      </c>
      <c r="O44" s="69">
        <v>26738575.460000001</v>
      </c>
      <c r="P44" s="69">
        <v>40</v>
      </c>
      <c r="Q44" s="69">
        <v>60</v>
      </c>
      <c r="R44" s="70">
        <v>-33.3333333333333</v>
      </c>
      <c r="S44" s="69">
        <v>1382.88525</v>
      </c>
      <c r="T44" s="69">
        <v>992.43633333333298</v>
      </c>
      <c r="U44" s="71">
        <v>28.234368445730901</v>
      </c>
    </row>
    <row r="45" spans="1:21" ht="12" thickBot="1" x14ac:dyDescent="0.2">
      <c r="A45" s="55"/>
      <c r="B45" s="43" t="s">
        <v>35</v>
      </c>
      <c r="C45" s="44"/>
      <c r="D45" s="74">
        <v>16382.331</v>
      </c>
      <c r="E45" s="75"/>
      <c r="F45" s="75"/>
      <c r="G45" s="74">
        <v>17840.281999999999</v>
      </c>
      <c r="H45" s="76">
        <v>-8.1722418961763008</v>
      </c>
      <c r="I45" s="74">
        <v>1804.5922</v>
      </c>
      <c r="J45" s="76">
        <v>11.0154788106772</v>
      </c>
      <c r="K45" s="74">
        <v>2587.1689000000001</v>
      </c>
      <c r="L45" s="76">
        <v>14.5018385920133</v>
      </c>
      <c r="M45" s="76">
        <v>-0.30248380768646399</v>
      </c>
      <c r="N45" s="74">
        <v>551648.5209</v>
      </c>
      <c r="O45" s="74">
        <v>8157153.1124</v>
      </c>
      <c r="P45" s="74">
        <v>20</v>
      </c>
      <c r="Q45" s="74">
        <v>21</v>
      </c>
      <c r="R45" s="76">
        <v>-4.7619047619047699</v>
      </c>
      <c r="S45" s="74">
        <v>819.11654999999996</v>
      </c>
      <c r="T45" s="74">
        <v>441.30542857142899</v>
      </c>
      <c r="U45" s="77">
        <v>46.124220225872797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51277</v>
      </c>
      <c r="D2" s="37">
        <v>568181.84619059798</v>
      </c>
      <c r="E2" s="37">
        <v>444169.12253504299</v>
      </c>
      <c r="F2" s="37">
        <v>124012.723655555</v>
      </c>
      <c r="G2" s="37">
        <v>444169.12253504299</v>
      </c>
      <c r="H2" s="37">
        <v>0.218262382874435</v>
      </c>
    </row>
    <row r="3" spans="1:8" x14ac:dyDescent="0.15">
      <c r="A3" s="37">
        <v>2</v>
      </c>
      <c r="B3" s="37">
        <v>13</v>
      </c>
      <c r="C3" s="37">
        <v>8463</v>
      </c>
      <c r="D3" s="37">
        <v>78934.436240776005</v>
      </c>
      <c r="E3" s="37">
        <v>61579.683989403202</v>
      </c>
      <c r="F3" s="37">
        <v>17354.7522513728</v>
      </c>
      <c r="G3" s="37">
        <v>61579.683989403202</v>
      </c>
      <c r="H3" s="37">
        <v>0.219862877064645</v>
      </c>
    </row>
    <row r="4" spans="1:8" x14ac:dyDescent="0.15">
      <c r="A4" s="37">
        <v>3</v>
      </c>
      <c r="B4" s="37">
        <v>14</v>
      </c>
      <c r="C4" s="37">
        <v>101181</v>
      </c>
      <c r="D4" s="37">
        <v>101270.35458696799</v>
      </c>
      <c r="E4" s="37">
        <v>71939.386647222593</v>
      </c>
      <c r="F4" s="37">
        <v>29330.9679397451</v>
      </c>
      <c r="G4" s="37">
        <v>71939.386647222593</v>
      </c>
      <c r="H4" s="37">
        <v>0.28963034699909801</v>
      </c>
    </row>
    <row r="5" spans="1:8" x14ac:dyDescent="0.15">
      <c r="A5" s="37">
        <v>4</v>
      </c>
      <c r="B5" s="37">
        <v>15</v>
      </c>
      <c r="C5" s="37">
        <v>28178</v>
      </c>
      <c r="D5" s="37">
        <v>60751.864300854701</v>
      </c>
      <c r="E5" s="37">
        <v>51872.460811111101</v>
      </c>
      <c r="F5" s="37">
        <v>8879.4034897435904</v>
      </c>
      <c r="G5" s="37">
        <v>51872.460811111101</v>
      </c>
      <c r="H5" s="37">
        <v>0.14615853508249699</v>
      </c>
    </row>
    <row r="6" spans="1:8" x14ac:dyDescent="0.15">
      <c r="A6" s="37">
        <v>5</v>
      </c>
      <c r="B6" s="37">
        <v>16</v>
      </c>
      <c r="C6" s="37">
        <v>3075</v>
      </c>
      <c r="D6" s="37">
        <v>151088.63865042699</v>
      </c>
      <c r="E6" s="37">
        <v>127195.79957606801</v>
      </c>
      <c r="F6" s="37">
        <v>23892.839074358999</v>
      </c>
      <c r="G6" s="37">
        <v>127195.79957606801</v>
      </c>
      <c r="H6" s="37">
        <v>0.15813789367471701</v>
      </c>
    </row>
    <row r="7" spans="1:8" x14ac:dyDescent="0.15">
      <c r="A7" s="37">
        <v>6</v>
      </c>
      <c r="B7" s="37">
        <v>17</v>
      </c>
      <c r="C7" s="37">
        <v>13043</v>
      </c>
      <c r="D7" s="37">
        <v>193045.325684615</v>
      </c>
      <c r="E7" s="37">
        <v>136750.79998461501</v>
      </c>
      <c r="F7" s="37">
        <v>56294.525699999998</v>
      </c>
      <c r="G7" s="37">
        <v>136750.79998461501</v>
      </c>
      <c r="H7" s="37">
        <v>0.29161299555095299</v>
      </c>
    </row>
    <row r="8" spans="1:8" x14ac:dyDescent="0.15">
      <c r="A8" s="37">
        <v>7</v>
      </c>
      <c r="B8" s="37">
        <v>18</v>
      </c>
      <c r="C8" s="37">
        <v>46781</v>
      </c>
      <c r="D8" s="37">
        <v>100956.65727435899</v>
      </c>
      <c r="E8" s="37">
        <v>80589.907954700902</v>
      </c>
      <c r="F8" s="37">
        <v>20366.749319658102</v>
      </c>
      <c r="G8" s="37">
        <v>80589.907954700902</v>
      </c>
      <c r="H8" s="37">
        <v>0.201737556190174</v>
      </c>
    </row>
    <row r="9" spans="1:8" x14ac:dyDescent="0.15">
      <c r="A9" s="37">
        <v>8</v>
      </c>
      <c r="B9" s="37">
        <v>19</v>
      </c>
      <c r="C9" s="37">
        <v>12021</v>
      </c>
      <c r="D9" s="37">
        <v>56269.140950427398</v>
      </c>
      <c r="E9" s="37">
        <v>46007.777844444397</v>
      </c>
      <c r="F9" s="37">
        <v>10261.3631059829</v>
      </c>
      <c r="G9" s="37">
        <v>46007.777844444397</v>
      </c>
      <c r="H9" s="37">
        <v>0.18236217814348901</v>
      </c>
    </row>
    <row r="10" spans="1:8" x14ac:dyDescent="0.15">
      <c r="A10" s="37">
        <v>9</v>
      </c>
      <c r="B10" s="37">
        <v>21</v>
      </c>
      <c r="C10" s="37">
        <v>195390</v>
      </c>
      <c r="D10" s="37">
        <v>764700.40219145303</v>
      </c>
      <c r="E10" s="37">
        <v>750317.35942649597</v>
      </c>
      <c r="F10" s="37">
        <v>14383.042764957299</v>
      </c>
      <c r="G10" s="37">
        <v>750317.35942649597</v>
      </c>
      <c r="H10" s="37">
        <v>1.8808729175162998E-2</v>
      </c>
    </row>
    <row r="11" spans="1:8" x14ac:dyDescent="0.15">
      <c r="A11" s="37">
        <v>10</v>
      </c>
      <c r="B11" s="37">
        <v>22</v>
      </c>
      <c r="C11" s="37">
        <v>38165</v>
      </c>
      <c r="D11" s="37">
        <v>520795.794167521</v>
      </c>
      <c r="E11" s="37">
        <v>477449.55282991403</v>
      </c>
      <c r="F11" s="37">
        <v>43346.2413376068</v>
      </c>
      <c r="G11" s="37">
        <v>477449.55282991403</v>
      </c>
      <c r="H11" s="37">
        <v>8.3230782243344903E-2</v>
      </c>
    </row>
    <row r="12" spans="1:8" x14ac:dyDescent="0.15">
      <c r="A12" s="37">
        <v>11</v>
      </c>
      <c r="B12" s="37">
        <v>23</v>
      </c>
      <c r="C12" s="37">
        <v>183332.18900000001</v>
      </c>
      <c r="D12" s="37">
        <v>1541439.64543077</v>
      </c>
      <c r="E12" s="37">
        <v>1361397.3447487201</v>
      </c>
      <c r="F12" s="37">
        <v>180042.30068205099</v>
      </c>
      <c r="G12" s="37">
        <v>1361397.3447487201</v>
      </c>
      <c r="H12" s="37">
        <v>0.11680139486209801</v>
      </c>
    </row>
    <row r="13" spans="1:8" x14ac:dyDescent="0.15">
      <c r="A13" s="37">
        <v>12</v>
      </c>
      <c r="B13" s="37">
        <v>24</v>
      </c>
      <c r="C13" s="37">
        <v>18309</v>
      </c>
      <c r="D13" s="37">
        <v>457138.648071795</v>
      </c>
      <c r="E13" s="37">
        <v>412028.990232479</v>
      </c>
      <c r="F13" s="37">
        <v>45109.657839316198</v>
      </c>
      <c r="G13" s="37">
        <v>412028.990232479</v>
      </c>
      <c r="H13" s="37">
        <v>9.8678285088316706E-2</v>
      </c>
    </row>
    <row r="14" spans="1:8" x14ac:dyDescent="0.15">
      <c r="A14" s="37">
        <v>13</v>
      </c>
      <c r="B14" s="37">
        <v>25</v>
      </c>
      <c r="C14" s="37">
        <v>78348</v>
      </c>
      <c r="D14" s="37">
        <v>1007361.2026</v>
      </c>
      <c r="E14" s="37">
        <v>933408.33750000002</v>
      </c>
      <c r="F14" s="37">
        <v>73952.865099999995</v>
      </c>
      <c r="G14" s="37">
        <v>933408.33750000002</v>
      </c>
      <c r="H14" s="37">
        <v>7.3412461100474793E-2</v>
      </c>
    </row>
    <row r="15" spans="1:8" x14ac:dyDescent="0.15">
      <c r="A15" s="37">
        <v>14</v>
      </c>
      <c r="B15" s="37">
        <v>26</v>
      </c>
      <c r="C15" s="37">
        <v>53194</v>
      </c>
      <c r="D15" s="37">
        <v>312678.44397065998</v>
      </c>
      <c r="E15" s="37">
        <v>278538.49190299498</v>
      </c>
      <c r="F15" s="37">
        <v>34139.952067665101</v>
      </c>
      <c r="G15" s="37">
        <v>278538.49190299498</v>
      </c>
      <c r="H15" s="37">
        <v>0.109185499435543</v>
      </c>
    </row>
    <row r="16" spans="1:8" x14ac:dyDescent="0.15">
      <c r="A16" s="37">
        <v>15</v>
      </c>
      <c r="B16" s="37">
        <v>27</v>
      </c>
      <c r="C16" s="37">
        <v>159545.65</v>
      </c>
      <c r="D16" s="37">
        <v>1130335.8403</v>
      </c>
      <c r="E16" s="37">
        <v>1010863.8951</v>
      </c>
      <c r="F16" s="37">
        <v>119471.9452</v>
      </c>
      <c r="G16" s="37">
        <v>1010863.8951</v>
      </c>
      <c r="H16" s="37">
        <v>0.105695971887692</v>
      </c>
    </row>
    <row r="17" spans="1:8" x14ac:dyDescent="0.15">
      <c r="A17" s="37">
        <v>16</v>
      </c>
      <c r="B17" s="37">
        <v>29</v>
      </c>
      <c r="C17" s="37">
        <v>178130</v>
      </c>
      <c r="D17" s="37">
        <v>2361672.5448581199</v>
      </c>
      <c r="E17" s="37">
        <v>2080023.94938205</v>
      </c>
      <c r="F17" s="37">
        <v>281648.59547606797</v>
      </c>
      <c r="G17" s="37">
        <v>2080023.94938205</v>
      </c>
      <c r="H17" s="37">
        <v>0.11925810633200599</v>
      </c>
    </row>
    <row r="18" spans="1:8" x14ac:dyDescent="0.15">
      <c r="A18" s="37">
        <v>17</v>
      </c>
      <c r="B18" s="37">
        <v>31</v>
      </c>
      <c r="C18" s="37">
        <v>29421.634999999998</v>
      </c>
      <c r="D18" s="37">
        <v>244242.27594260601</v>
      </c>
      <c r="E18" s="37">
        <v>258143.34187501299</v>
      </c>
      <c r="F18" s="37">
        <v>-13901.065932407</v>
      </c>
      <c r="G18" s="37">
        <v>258143.34187501299</v>
      </c>
      <c r="H18" s="37">
        <v>-5.69150687724247E-2</v>
      </c>
    </row>
    <row r="19" spans="1:8" x14ac:dyDescent="0.15">
      <c r="A19" s="37">
        <v>18</v>
      </c>
      <c r="B19" s="37">
        <v>32</v>
      </c>
      <c r="C19" s="37">
        <v>19933.898000000001</v>
      </c>
      <c r="D19" s="37">
        <v>292921.90201847802</v>
      </c>
      <c r="E19" s="37">
        <v>273806.77483376401</v>
      </c>
      <c r="F19" s="37">
        <v>19115.1271847143</v>
      </c>
      <c r="G19" s="37">
        <v>273806.77483376401</v>
      </c>
      <c r="H19" s="37">
        <v>6.5256735850050804E-2</v>
      </c>
    </row>
    <row r="20" spans="1:8" x14ac:dyDescent="0.15">
      <c r="A20" s="37">
        <v>19</v>
      </c>
      <c r="B20" s="37">
        <v>33</v>
      </c>
      <c r="C20" s="37">
        <v>34663.612999999998</v>
      </c>
      <c r="D20" s="37">
        <v>510159.25920620997</v>
      </c>
      <c r="E20" s="37">
        <v>410805.97624570999</v>
      </c>
      <c r="F20" s="37">
        <v>99353.282960499899</v>
      </c>
      <c r="G20" s="37">
        <v>410805.97624570999</v>
      </c>
      <c r="H20" s="37">
        <v>0.19474954373089301</v>
      </c>
    </row>
    <row r="21" spans="1:8" x14ac:dyDescent="0.15">
      <c r="A21" s="37">
        <v>20</v>
      </c>
      <c r="B21" s="37">
        <v>34</v>
      </c>
      <c r="C21" s="37">
        <v>38720.082999999999</v>
      </c>
      <c r="D21" s="37">
        <v>191700.31342287999</v>
      </c>
      <c r="E21" s="37">
        <v>139376.099628747</v>
      </c>
      <c r="F21" s="37">
        <v>52324.213794133699</v>
      </c>
      <c r="G21" s="37">
        <v>139376.099628747</v>
      </c>
      <c r="H21" s="37">
        <v>0.27294798250386398</v>
      </c>
    </row>
    <row r="22" spans="1:8" x14ac:dyDescent="0.15">
      <c r="A22" s="37">
        <v>21</v>
      </c>
      <c r="B22" s="37">
        <v>35</v>
      </c>
      <c r="C22" s="37">
        <v>38738.502999999997</v>
      </c>
      <c r="D22" s="37">
        <v>1051427.49182743</v>
      </c>
      <c r="E22" s="37">
        <v>1014668.40729823</v>
      </c>
      <c r="F22" s="37">
        <v>36759.084529203501</v>
      </c>
      <c r="G22" s="37">
        <v>1014668.40729823</v>
      </c>
      <c r="H22" s="37">
        <v>3.4961121727295201E-2</v>
      </c>
    </row>
    <row r="23" spans="1:8" x14ac:dyDescent="0.15">
      <c r="A23" s="37">
        <v>22</v>
      </c>
      <c r="B23" s="37">
        <v>36</v>
      </c>
      <c r="C23" s="37">
        <v>160872.56200000001</v>
      </c>
      <c r="D23" s="37">
        <v>747926.08368495596</v>
      </c>
      <c r="E23" s="37">
        <v>671675.472237585</v>
      </c>
      <c r="F23" s="37">
        <v>76250.611447370902</v>
      </c>
      <c r="G23" s="37">
        <v>671675.472237585</v>
      </c>
      <c r="H23" s="37">
        <v>0.10194939461355799</v>
      </c>
    </row>
    <row r="24" spans="1:8" x14ac:dyDescent="0.15">
      <c r="A24" s="37">
        <v>23</v>
      </c>
      <c r="B24" s="37">
        <v>37</v>
      </c>
      <c r="C24" s="37">
        <v>136741.22399999999</v>
      </c>
      <c r="D24" s="37">
        <v>937597.95428672596</v>
      </c>
      <c r="E24" s="37">
        <v>826245.72935663897</v>
      </c>
      <c r="F24" s="37">
        <v>111352.224930086</v>
      </c>
      <c r="G24" s="37">
        <v>826245.72935663897</v>
      </c>
      <c r="H24" s="37">
        <v>0.118763297659706</v>
      </c>
    </row>
    <row r="25" spans="1:8" x14ac:dyDescent="0.15">
      <c r="A25" s="37">
        <v>24</v>
      </c>
      <c r="B25" s="37">
        <v>38</v>
      </c>
      <c r="C25" s="37">
        <v>210259.951</v>
      </c>
      <c r="D25" s="37">
        <v>1215126.56203363</v>
      </c>
      <c r="E25" s="37">
        <v>1238754.7043893801</v>
      </c>
      <c r="F25" s="37">
        <v>-23628.142355752199</v>
      </c>
      <c r="G25" s="37">
        <v>1238754.7043893801</v>
      </c>
      <c r="H25" s="37">
        <v>-1.9445005231560699E-2</v>
      </c>
    </row>
    <row r="26" spans="1:8" x14ac:dyDescent="0.15">
      <c r="A26" s="37">
        <v>25</v>
      </c>
      <c r="B26" s="37">
        <v>39</v>
      </c>
      <c r="C26" s="37">
        <v>71305.394</v>
      </c>
      <c r="D26" s="37">
        <v>92044.139741834995</v>
      </c>
      <c r="E26" s="37">
        <v>69114.315012125502</v>
      </c>
      <c r="F26" s="37">
        <v>22929.824729709399</v>
      </c>
      <c r="G26" s="37">
        <v>69114.315012125502</v>
      </c>
      <c r="H26" s="37">
        <v>0.249117703680244</v>
      </c>
    </row>
    <row r="27" spans="1:8" x14ac:dyDescent="0.15">
      <c r="A27" s="37">
        <v>26</v>
      </c>
      <c r="B27" s="37">
        <v>42</v>
      </c>
      <c r="C27" s="37">
        <v>11520.355</v>
      </c>
      <c r="D27" s="37">
        <v>211462.91140000001</v>
      </c>
      <c r="E27" s="37">
        <v>206106.12820000001</v>
      </c>
      <c r="F27" s="37">
        <v>5356.7831999999999</v>
      </c>
      <c r="G27" s="37">
        <v>206106.12820000001</v>
      </c>
      <c r="H27" s="37">
        <v>2.53320223604942E-2</v>
      </c>
    </row>
    <row r="28" spans="1:8" x14ac:dyDescent="0.15">
      <c r="A28" s="37">
        <v>27</v>
      </c>
      <c r="B28" s="37">
        <v>75</v>
      </c>
      <c r="C28" s="37">
        <v>171</v>
      </c>
      <c r="D28" s="37">
        <v>74359.829059829106</v>
      </c>
      <c r="E28" s="37">
        <v>69610.876068376107</v>
      </c>
      <c r="F28" s="37">
        <v>4748.9529914529903</v>
      </c>
      <c r="G28" s="37">
        <v>69610.876068376107</v>
      </c>
      <c r="H28" s="37">
        <v>6.3864495810392996E-2</v>
      </c>
    </row>
    <row r="29" spans="1:8" x14ac:dyDescent="0.15">
      <c r="A29" s="37">
        <v>28</v>
      </c>
      <c r="B29" s="37">
        <v>76</v>
      </c>
      <c r="C29" s="37">
        <v>1803</v>
      </c>
      <c r="D29" s="37">
        <v>274679.02236923098</v>
      </c>
      <c r="E29" s="37">
        <v>260315.898700855</v>
      </c>
      <c r="F29" s="37">
        <v>14363.1236683761</v>
      </c>
      <c r="G29" s="37">
        <v>260315.898700855</v>
      </c>
      <c r="H29" s="37">
        <v>5.2290573719418497E-2</v>
      </c>
    </row>
    <row r="30" spans="1:8" x14ac:dyDescent="0.15">
      <c r="A30" s="37">
        <v>29</v>
      </c>
      <c r="B30" s="37">
        <v>99</v>
      </c>
      <c r="C30" s="37">
        <v>22</v>
      </c>
      <c r="D30" s="37">
        <v>16382.331139853301</v>
      </c>
      <c r="E30" s="37">
        <v>14577.738885107001</v>
      </c>
      <c r="F30" s="37">
        <v>1804.5922547462401</v>
      </c>
      <c r="G30" s="37">
        <v>14577.738885107001</v>
      </c>
      <c r="H30" s="37">
        <v>0.110154790508184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90</v>
      </c>
      <c r="D32" s="34">
        <v>211159.02</v>
      </c>
      <c r="E32" s="34">
        <v>216294.96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53</v>
      </c>
      <c r="D33" s="34">
        <v>146324.79999999999</v>
      </c>
      <c r="E33" s="34">
        <v>159851.35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12</v>
      </c>
      <c r="D34" s="34">
        <v>26001.71</v>
      </c>
      <c r="E34" s="34">
        <v>24448.18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46</v>
      </c>
      <c r="D35" s="34">
        <v>95667.59</v>
      </c>
      <c r="E35" s="34">
        <v>108880.29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2</v>
      </c>
      <c r="D36" s="34">
        <v>0.02</v>
      </c>
      <c r="E36" s="34">
        <v>0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70</v>
      </c>
      <c r="D37" s="34">
        <v>103952.2</v>
      </c>
      <c r="E37" s="34">
        <v>108035.97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36</v>
      </c>
      <c r="D38" s="34">
        <v>55315.41</v>
      </c>
      <c r="E38" s="34">
        <v>46681.58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2015-10-23T23:48:28Z</dcterms:modified>
</cp:coreProperties>
</file>