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<sst xmlns="http://schemas.openxmlformats.org/spreadsheetml/2006/main" count="117" uniqueCount="75">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</sst>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35" Type="http://schemas.openxmlformats.org/officeDocument/2006/relationships/hyperlink" Target="cid:c9d21d832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a1adc425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a1adc44a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a1adc44a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20426153.5196</v>
      </c>
      <c r="F3" s="25">
        <f>RA!I7</f>
        <v>1903245.7349</v>
      </c>
      <c r="G3" s="16">
        <f>SUM(G4:G40)</f>
        <v>18522907.784699991</v>
      </c>
      <c r="H3" s="27">
        <f>RA!J7</f>
        <v>9.3176903476894601</v>
      </c>
      <c r="I3" s="20">
        <f>SUM(I4:I40)</f>
        <v>20426160.92512545</v>
      </c>
      <c r="J3" s="21">
        <f>SUM(J4:J40)</f>
        <v>18522907.833117794</v>
      </c>
      <c r="K3" s="22">
        <f>E3-I3</f>
        <v>-7.4055254496634007</v>
      </c>
      <c r="L3" s="22">
        <f>G3-J3</f>
        <v>-4.8417802900075912E-2</v>
      </c>
    </row>
    <row r="4" spans="1:13">
      <c r="A4" s="63">
        <f>RA!A8</f>
        <v>42302</v>
      </c>
      <c r="B4" s="12">
        <v>12</v>
      </c>
      <c r="C4" s="60" t="s">
        <v>6</v>
      </c>
      <c r="D4" s="60"/>
      <c r="E4" s="15">
        <f>VLOOKUP(C4,RA!B8:D36,3,0)</f>
        <v>691565.05810000002</v>
      </c>
      <c r="F4" s="25">
        <f>VLOOKUP(C4,RA!B8:I39,8,0)</f>
        <v>127262.15459999999</v>
      </c>
      <c r="G4" s="16">
        <f t="shared" ref="G4:G40" si="0">E4-F4</f>
        <v>564302.90350000001</v>
      </c>
      <c r="H4" s="27">
        <f>RA!J8</f>
        <v>18.402050987023401</v>
      </c>
      <c r="I4" s="20">
        <f>VLOOKUP(B4,RMS!B:D,3,FALSE)</f>
        <v>691565.96893333294</v>
      </c>
      <c r="J4" s="21">
        <f>VLOOKUP(B4,RMS!B:E,4,FALSE)</f>
        <v>564302.92282734998</v>
      </c>
      <c r="K4" s="22">
        <f t="shared" ref="K4:K40" si="1">E4-I4</f>
        <v>-0.91083333292044699</v>
      </c>
      <c r="L4" s="22">
        <f t="shared" ref="L4:L40" si="2">G4-J4</f>
        <v>-1.9327349960803986E-2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217229.03520000001</v>
      </c>
      <c r="F5" s="25">
        <f>VLOOKUP(C5,RA!B9:I40,8,0)</f>
        <v>27378.588400000001</v>
      </c>
      <c r="G5" s="16">
        <f t="shared" si="0"/>
        <v>189850.44680000001</v>
      </c>
      <c r="H5" s="27">
        <f>RA!J9</f>
        <v>12.6035584399631</v>
      </c>
      <c r="I5" s="20">
        <f>VLOOKUP(B5,RMS!B:D,3,FALSE)</f>
        <v>217229.11886561499</v>
      </c>
      <c r="J5" s="21">
        <f>VLOOKUP(B5,RMS!B:E,4,FALSE)</f>
        <v>189850.45529957599</v>
      </c>
      <c r="K5" s="22">
        <f t="shared" si="1"/>
        <v>-8.3665614976780489E-2</v>
      </c>
      <c r="L5" s="22">
        <f t="shared" si="2"/>
        <v>-8.4995759825687855E-3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158402.2022</v>
      </c>
      <c r="F6" s="25">
        <f>VLOOKUP(C6,RA!B10:I41,8,0)</f>
        <v>39772.730600000003</v>
      </c>
      <c r="G6" s="16">
        <f t="shared" si="0"/>
        <v>118629.47159999999</v>
      </c>
      <c r="H6" s="27">
        <f>RA!J10</f>
        <v>25.1086980153108</v>
      </c>
      <c r="I6" s="20">
        <f>VLOOKUP(B6,RMS!B:D,3,FALSE)</f>
        <v>158404.818030414</v>
      </c>
      <c r="J6" s="21">
        <f>VLOOKUP(B6,RMS!B:E,4,FALSE)</f>
        <v>118629.469412361</v>
      </c>
      <c r="K6" s="22">
        <f>E6-I6</f>
        <v>-2.6158304139971733</v>
      </c>
      <c r="L6" s="22">
        <f t="shared" si="2"/>
        <v>2.1876389946555719E-3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49173.571799999998</v>
      </c>
      <c r="F7" s="25">
        <f>VLOOKUP(C7,RA!B11:I42,8,0)</f>
        <v>10373.6119</v>
      </c>
      <c r="G7" s="16">
        <f t="shared" si="0"/>
        <v>38799.959900000002</v>
      </c>
      <c r="H7" s="27">
        <f>RA!J11</f>
        <v>21.0959088800623</v>
      </c>
      <c r="I7" s="20">
        <f>VLOOKUP(B7,RMS!B:D,3,FALSE)</f>
        <v>49173.611532478601</v>
      </c>
      <c r="J7" s="21">
        <f>VLOOKUP(B7,RMS!B:E,4,FALSE)</f>
        <v>38799.9590034188</v>
      </c>
      <c r="K7" s="22">
        <f t="shared" si="1"/>
        <v>-3.9732478602672927E-2</v>
      </c>
      <c r="L7" s="22">
        <f t="shared" si="2"/>
        <v>8.9658120123203844E-4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187659.76730000001</v>
      </c>
      <c r="F8" s="25">
        <f>VLOOKUP(C8,RA!B12:I43,8,0)</f>
        <v>27741.302599999999</v>
      </c>
      <c r="G8" s="16">
        <f t="shared" si="0"/>
        <v>159918.46470000001</v>
      </c>
      <c r="H8" s="27">
        <f>RA!J12</f>
        <v>14.7827651068392</v>
      </c>
      <c r="I8" s="20">
        <f>VLOOKUP(B8,RMS!B:D,3,FALSE)</f>
        <v>187659.75149743599</v>
      </c>
      <c r="J8" s="21">
        <f>VLOOKUP(B8,RMS!B:E,4,FALSE)</f>
        <v>159918.46193589701</v>
      </c>
      <c r="K8" s="22">
        <f t="shared" si="1"/>
        <v>1.5802564012119547E-2</v>
      </c>
      <c r="L8" s="22">
        <f t="shared" si="2"/>
        <v>2.764103002846241E-3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262395.86219999997</v>
      </c>
      <c r="F9" s="25">
        <f>VLOOKUP(C9,RA!B13:I44,8,0)</f>
        <v>76053.025099999999</v>
      </c>
      <c r="G9" s="16">
        <f t="shared" si="0"/>
        <v>186342.83709999998</v>
      </c>
      <c r="H9" s="27">
        <f>RA!J13</f>
        <v>28.984079421965799</v>
      </c>
      <c r="I9" s="20">
        <f>VLOOKUP(B9,RMS!B:D,3,FALSE)</f>
        <v>262396.111200855</v>
      </c>
      <c r="J9" s="21">
        <f>VLOOKUP(B9,RMS!B:E,4,FALSE)</f>
        <v>186342.83474359001</v>
      </c>
      <c r="K9" s="22">
        <f t="shared" si="1"/>
        <v>-0.24900085502304137</v>
      </c>
      <c r="L9" s="22">
        <f t="shared" si="2"/>
        <v>2.3564099683426321E-3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123690.00380000001</v>
      </c>
      <c r="F10" s="25">
        <f>VLOOKUP(C10,RA!B14:I45,8,0)</f>
        <v>25254.199400000001</v>
      </c>
      <c r="G10" s="16">
        <f t="shared" si="0"/>
        <v>98435.804400000008</v>
      </c>
      <c r="H10" s="27">
        <f>RA!J14</f>
        <v>20.417332544378201</v>
      </c>
      <c r="I10" s="20">
        <f>VLOOKUP(B10,RMS!B:D,3,FALSE)</f>
        <v>123690.022698291</v>
      </c>
      <c r="J10" s="21">
        <f>VLOOKUP(B10,RMS!B:E,4,FALSE)</f>
        <v>98435.803324786306</v>
      </c>
      <c r="K10" s="22">
        <f t="shared" si="1"/>
        <v>-1.8898290989454836E-2</v>
      </c>
      <c r="L10" s="22">
        <f t="shared" si="2"/>
        <v>1.075213702279143E-3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72722.9473</v>
      </c>
      <c r="F11" s="25">
        <f>VLOOKUP(C11,RA!B15:I46,8,0)</f>
        <v>14532.1559</v>
      </c>
      <c r="G11" s="16">
        <f t="shared" si="0"/>
        <v>58190.791400000002</v>
      </c>
      <c r="H11" s="27">
        <f>RA!J15</f>
        <v>19.9829028381527</v>
      </c>
      <c r="I11" s="20">
        <f>VLOOKUP(B11,RMS!B:D,3,FALSE)</f>
        <v>72722.989472649599</v>
      </c>
      <c r="J11" s="21">
        <f>VLOOKUP(B11,RMS!B:E,4,FALSE)</f>
        <v>58190.792754700902</v>
      </c>
      <c r="K11" s="22">
        <f t="shared" si="1"/>
        <v>-4.2172649598796852E-2</v>
      </c>
      <c r="L11" s="22">
        <f t="shared" si="2"/>
        <v>-1.3547009002650157E-3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1397205.5397999999</v>
      </c>
      <c r="F12" s="25">
        <f>VLOOKUP(C12,RA!B16:I47,8,0)</f>
        <v>-49799.494700000003</v>
      </c>
      <c r="G12" s="16">
        <f t="shared" si="0"/>
        <v>1447005.0344999998</v>
      </c>
      <c r="H12" s="27">
        <f>RA!J16</f>
        <v>-3.56422110286855</v>
      </c>
      <c r="I12" s="20">
        <f>VLOOKUP(B12,RMS!B:D,3,FALSE)</f>
        <v>1397205.0786085499</v>
      </c>
      <c r="J12" s="21">
        <f>VLOOKUP(B12,RMS!B:E,4,FALSE)</f>
        <v>1447005.0342367501</v>
      </c>
      <c r="K12" s="22">
        <f t="shared" si="1"/>
        <v>0.46119145001284778</v>
      </c>
      <c r="L12" s="22">
        <f t="shared" si="2"/>
        <v>2.6324973441660404E-4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464874.5661</v>
      </c>
      <c r="F13" s="25">
        <f>VLOOKUP(C13,RA!B17:I48,8,0)</f>
        <v>31519.354599999999</v>
      </c>
      <c r="G13" s="16">
        <f t="shared" si="0"/>
        <v>433355.21149999998</v>
      </c>
      <c r="H13" s="27">
        <f>RA!J17</f>
        <v>6.7801847849899</v>
      </c>
      <c r="I13" s="20">
        <f>VLOOKUP(B13,RMS!B:D,3,FALSE)</f>
        <v>464874.56523247901</v>
      </c>
      <c r="J13" s="21">
        <f>VLOOKUP(B13,RMS!B:E,4,FALSE)</f>
        <v>433355.21123333299</v>
      </c>
      <c r="K13" s="22">
        <f t="shared" si="1"/>
        <v>8.6752098286524415E-4</v>
      </c>
      <c r="L13" s="22">
        <f t="shared" si="2"/>
        <v>2.6666698977351189E-4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VLOOKUP(C14,RA!B18:D45,3,0)</f>
        <v>1878606.9949</v>
      </c>
      <c r="F14" s="25">
        <f>VLOOKUP(C14,RA!B18:I49,8,0)</f>
        <v>292900.27370000002</v>
      </c>
      <c r="G14" s="16">
        <f t="shared" si="0"/>
        <v>1585706.7212</v>
      </c>
      <c r="H14" s="27">
        <f>RA!J18</f>
        <v>15.5913543649714</v>
      </c>
      <c r="I14" s="20">
        <f>VLOOKUP(B14,RMS!B:D,3,FALSE)</f>
        <v>1878606.89862564</v>
      </c>
      <c r="J14" s="21">
        <f>VLOOKUP(B14,RMS!B:E,4,FALSE)</f>
        <v>1585706.71032308</v>
      </c>
      <c r="K14" s="22">
        <f t="shared" si="1"/>
        <v>9.6274360083043575E-2</v>
      </c>
      <c r="L14" s="22">
        <f t="shared" si="2"/>
        <v>1.0876920074224472E-2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VLOOKUP(C15,RA!B18:D46,3,0)</f>
        <v>598057.62990000006</v>
      </c>
      <c r="F15" s="25">
        <f>VLOOKUP(C15,RA!B19:I50,8,0)</f>
        <v>58823.047200000001</v>
      </c>
      <c r="G15" s="16">
        <f t="shared" si="0"/>
        <v>539234.58270000003</v>
      </c>
      <c r="H15" s="27">
        <f>RA!J19</f>
        <v>9.8356820913455607</v>
      </c>
      <c r="I15" s="20">
        <f>VLOOKUP(B15,RMS!B:D,3,FALSE)</f>
        <v>598057.61534188001</v>
      </c>
      <c r="J15" s="21">
        <f>VLOOKUP(B15,RMS!B:E,4,FALSE)</f>
        <v>539234.58065811999</v>
      </c>
      <c r="K15" s="22">
        <f t="shared" si="1"/>
        <v>1.4558120048604906E-2</v>
      </c>
      <c r="L15" s="22">
        <f t="shared" si="2"/>
        <v>2.0418800413608551E-3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VLOOKUP(C16,RA!B20:D47,3,0)</f>
        <v>1203245.6764</v>
      </c>
      <c r="F16" s="25">
        <f>VLOOKUP(C16,RA!B20:I51,8,0)</f>
        <v>88121.262900000002</v>
      </c>
      <c r="G16" s="16">
        <f t="shared" si="0"/>
        <v>1115124.4135</v>
      </c>
      <c r="H16" s="27">
        <f>RA!J20</f>
        <v>7.3236301304360998</v>
      </c>
      <c r="I16" s="20">
        <f>VLOOKUP(B16,RMS!B:D,3,FALSE)</f>
        <v>1203245.7969</v>
      </c>
      <c r="J16" s="21">
        <f>VLOOKUP(B16,RMS!B:E,4,FALSE)</f>
        <v>1115124.4135</v>
      </c>
      <c r="K16" s="22">
        <f t="shared" si="1"/>
        <v>-0.12049999996088445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VLOOKUP(C17,RA!B20:D48,3,0)</f>
        <v>364701.32750000001</v>
      </c>
      <c r="F17" s="25">
        <f>VLOOKUP(C17,RA!B21:I52,8,0)</f>
        <v>45227.54</v>
      </c>
      <c r="G17" s="16">
        <f t="shared" si="0"/>
        <v>319473.78750000003</v>
      </c>
      <c r="H17" s="27">
        <f>RA!J21</f>
        <v>12.4012545580877</v>
      </c>
      <c r="I17" s="20">
        <f>VLOOKUP(B17,RMS!B:D,3,FALSE)</f>
        <v>364701.00532189698</v>
      </c>
      <c r="J17" s="21">
        <f>VLOOKUP(B17,RMS!B:E,4,FALSE)</f>
        <v>319473.78739142301</v>
      </c>
      <c r="K17" s="22">
        <f t="shared" si="1"/>
        <v>0.32217810302972794</v>
      </c>
      <c r="L17" s="22">
        <f t="shared" si="2"/>
        <v>1.0857702000066638E-4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VLOOKUP(C18,RA!B22:D49,3,0)</f>
        <v>1497125.8354</v>
      </c>
      <c r="F18" s="25">
        <f>VLOOKUP(C18,RA!B22:I53,8,0)</f>
        <v>163367.68539999999</v>
      </c>
      <c r="G18" s="16">
        <f t="shared" si="0"/>
        <v>1333758.1499999999</v>
      </c>
      <c r="H18" s="27">
        <f>RA!J22</f>
        <v>10.9120877842811</v>
      </c>
      <c r="I18" s="20">
        <f>VLOOKUP(B18,RMS!B:D,3,FALSE)</f>
        <v>1497128.0756999999</v>
      </c>
      <c r="J18" s="21">
        <f>VLOOKUP(B18,RMS!B:E,4,FALSE)</f>
        <v>1333758.1529000001</v>
      </c>
      <c r="K18" s="22">
        <f t="shared" si="1"/>
        <v>-2.2402999999467283</v>
      </c>
      <c r="L18" s="22">
        <f t="shared" si="2"/>
        <v>-2.9000001959502697E-3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VLOOKUP(C19,RA!B22:D50,3,0)</f>
        <v>3071549.7023</v>
      </c>
      <c r="F19" s="25">
        <f>VLOOKUP(C19,RA!B23:I54,8,0)</f>
        <v>403541.27409999998</v>
      </c>
      <c r="G19" s="16">
        <f t="shared" si="0"/>
        <v>2668008.4282</v>
      </c>
      <c r="H19" s="27">
        <f>RA!J23</f>
        <v>13.1380349729593</v>
      </c>
      <c r="I19" s="20">
        <f>VLOOKUP(B19,RMS!B:D,3,FALSE)</f>
        <v>3071551.9841641001</v>
      </c>
      <c r="J19" s="21">
        <f>VLOOKUP(B19,RMS!B:E,4,FALSE)</f>
        <v>2668008.4653444402</v>
      </c>
      <c r="K19" s="22">
        <f t="shared" si="1"/>
        <v>-2.2818641001358628</v>
      </c>
      <c r="L19" s="22">
        <f t="shared" si="2"/>
        <v>-3.7144440226256847E-2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VLOOKUP(C20,RA!B24:D51,3,0)</f>
        <v>294840.37109999999</v>
      </c>
      <c r="F20" s="25">
        <f>VLOOKUP(C20,RA!B24:I55,8,0)</f>
        <v>46568.942999999999</v>
      </c>
      <c r="G20" s="16">
        <f t="shared" si="0"/>
        <v>248271.42809999999</v>
      </c>
      <c r="H20" s="27">
        <f>RA!J24</f>
        <v>15.7946290822587</v>
      </c>
      <c r="I20" s="20">
        <f>VLOOKUP(B20,RMS!B:D,3,FALSE)</f>
        <v>294840.40666033601</v>
      </c>
      <c r="J20" s="21">
        <f>VLOOKUP(B20,RMS!B:E,4,FALSE)</f>
        <v>248271.42505332301</v>
      </c>
      <c r="K20" s="22">
        <f t="shared" si="1"/>
        <v>-3.5560336022172123E-2</v>
      </c>
      <c r="L20" s="22">
        <f t="shared" si="2"/>
        <v>3.0466769821941853E-3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VLOOKUP(C21,RA!B24:D52,3,0)</f>
        <v>359955.61949999997</v>
      </c>
      <c r="F21" s="25">
        <f>VLOOKUP(C21,RA!B25:I56,8,0)</f>
        <v>26687.790300000001</v>
      </c>
      <c r="G21" s="16">
        <f t="shared" si="0"/>
        <v>333267.82919999998</v>
      </c>
      <c r="H21" s="27">
        <f>RA!J25</f>
        <v>7.4141890983868901</v>
      </c>
      <c r="I21" s="20">
        <f>VLOOKUP(B21,RMS!B:D,3,FALSE)</f>
        <v>359955.62126740802</v>
      </c>
      <c r="J21" s="21">
        <f>VLOOKUP(B21,RMS!B:E,4,FALSE)</f>
        <v>333267.82144302398</v>
      </c>
      <c r="K21" s="22">
        <f t="shared" si="1"/>
        <v>-1.7674080445431173E-3</v>
      </c>
      <c r="L21" s="22">
        <f t="shared" si="2"/>
        <v>7.756976003292948E-3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VLOOKUP(C22,RA!B26:D53,3,0)</f>
        <v>592579.96349999995</v>
      </c>
      <c r="F22" s="25">
        <f>VLOOKUP(C22,RA!B26:I57,8,0)</f>
        <v>121764.8906</v>
      </c>
      <c r="G22" s="16">
        <f t="shared" si="0"/>
        <v>470815.07289999997</v>
      </c>
      <c r="H22" s="27">
        <f>RA!J26</f>
        <v>20.548263204987698</v>
      </c>
      <c r="I22" s="20">
        <f>VLOOKUP(B22,RMS!B:D,3,FALSE)</f>
        <v>592579.90837308101</v>
      </c>
      <c r="J22" s="21">
        <f>VLOOKUP(B22,RMS!B:E,4,FALSE)</f>
        <v>470815.06045092898</v>
      </c>
      <c r="K22" s="22">
        <f t="shared" si="1"/>
        <v>5.5126918945461512E-2</v>
      </c>
      <c r="L22" s="22">
        <f t="shared" si="2"/>
        <v>1.244907098589465E-2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VLOOKUP(C23,RA!B26:D54,3,0)</f>
        <v>245699.6519</v>
      </c>
      <c r="F23" s="25">
        <f>VLOOKUP(C23,RA!B27:I58,8,0)</f>
        <v>68470.9231</v>
      </c>
      <c r="G23" s="16">
        <f t="shared" si="0"/>
        <v>177228.72879999998</v>
      </c>
      <c r="H23" s="27">
        <f>RA!J27</f>
        <v>27.8677330515176</v>
      </c>
      <c r="I23" s="20">
        <f>VLOOKUP(B23,RMS!B:D,3,FALSE)</f>
        <v>245699.44618877501</v>
      </c>
      <c r="J23" s="21">
        <f>VLOOKUP(B23,RMS!B:E,4,FALSE)</f>
        <v>177228.76603678401</v>
      </c>
      <c r="K23" s="22">
        <f t="shared" si="1"/>
        <v>0.2057112249894999</v>
      </c>
      <c r="L23" s="22">
        <f t="shared" si="2"/>
        <v>-3.7236784031847492E-2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VLOOKUP(C24,RA!B28:D55,3,0)</f>
        <v>1224053.1296000001</v>
      </c>
      <c r="F24" s="25">
        <f>VLOOKUP(C24,RA!B28:I59,8,0)</f>
        <v>50264.334900000002</v>
      </c>
      <c r="G24" s="16">
        <f t="shared" si="0"/>
        <v>1173788.7947000002</v>
      </c>
      <c r="H24" s="27">
        <f>RA!J28</f>
        <v>4.1063850648726001</v>
      </c>
      <c r="I24" s="20">
        <f>VLOOKUP(B24,RMS!B:D,3,FALSE)</f>
        <v>1224053.1290876099</v>
      </c>
      <c r="J24" s="21">
        <f>VLOOKUP(B24,RMS!B:E,4,FALSE)</f>
        <v>1173788.79903628</v>
      </c>
      <c r="K24" s="22">
        <f t="shared" si="1"/>
        <v>5.1239016465842724E-4</v>
      </c>
      <c r="L24" s="22">
        <f t="shared" si="2"/>
        <v>-4.3362798169255257E-3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VLOOKUP(C25,RA!B28:D56,3,0)</f>
        <v>788087.44900000002</v>
      </c>
      <c r="F25" s="25">
        <f>VLOOKUP(C25,RA!B29:I60,8,0)</f>
        <v>86037.254400000005</v>
      </c>
      <c r="G25" s="16">
        <f t="shared" si="0"/>
        <v>702050.19460000005</v>
      </c>
      <c r="H25" s="27">
        <f>RA!J29</f>
        <v>10.9172217511105</v>
      </c>
      <c r="I25" s="20">
        <f>VLOOKUP(B25,RMS!B:D,3,FALSE)</f>
        <v>788087.542909735</v>
      </c>
      <c r="J25" s="21">
        <f>VLOOKUP(B25,RMS!B:E,4,FALSE)</f>
        <v>702050.16453086794</v>
      </c>
      <c r="K25" s="22">
        <f t="shared" si="1"/>
        <v>-9.3909734976477921E-2</v>
      </c>
      <c r="L25" s="22">
        <f t="shared" si="2"/>
        <v>3.0069132102653384E-2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VLOOKUP(C26,RA!B30:D57,3,0)</f>
        <v>1176887.9246</v>
      </c>
      <c r="F26" s="25">
        <f>VLOOKUP(C26,RA!B30:I61,8,0)</f>
        <v>140635.45300000001</v>
      </c>
      <c r="G26" s="16">
        <f t="shared" si="0"/>
        <v>1036252.4716</v>
      </c>
      <c r="H26" s="27">
        <f>RA!J30</f>
        <v>11.9497744908717</v>
      </c>
      <c r="I26" s="20">
        <f>VLOOKUP(B26,RMS!B:D,3,FALSE)</f>
        <v>1176887.89492566</v>
      </c>
      <c r="J26" s="21">
        <f>VLOOKUP(B26,RMS!B:E,4,FALSE)</f>
        <v>1036252.51183596</v>
      </c>
      <c r="K26" s="22">
        <f t="shared" si="1"/>
        <v>2.9674340039491653E-2</v>
      </c>
      <c r="L26" s="22">
        <f t="shared" si="2"/>
        <v>-4.0235959924757481E-2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VLOOKUP(C27,RA!B30:D58,3,0)</f>
        <v>1603649.1802000001</v>
      </c>
      <c r="F27" s="25">
        <f>VLOOKUP(C27,RA!B31:I62,8,0)</f>
        <v>-34273.134299999998</v>
      </c>
      <c r="G27" s="16">
        <f t="shared" si="0"/>
        <v>1637922.3145000001</v>
      </c>
      <c r="H27" s="27">
        <f>RA!J31</f>
        <v>-2.1371965092593102</v>
      </c>
      <c r="I27" s="20">
        <f>VLOOKUP(B27,RMS!B:D,3,FALSE)</f>
        <v>1603649.1032221201</v>
      </c>
      <c r="J27" s="21">
        <f>VLOOKUP(B27,RMS!B:E,4,FALSE)</f>
        <v>1637922.28852301</v>
      </c>
      <c r="K27" s="22">
        <f t="shared" si="1"/>
        <v>7.6977879973128438E-2</v>
      </c>
      <c r="L27" s="22">
        <f t="shared" si="2"/>
        <v>2.5976990116760135E-2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VLOOKUP(C28,RA!B32:D59,3,0)</f>
        <v>114391.60520000001</v>
      </c>
      <c r="F28" s="25">
        <f>VLOOKUP(C28,RA!B32:I63,8,0)</f>
        <v>27258.5841</v>
      </c>
      <c r="G28" s="16">
        <f t="shared" si="0"/>
        <v>87133.021100000013</v>
      </c>
      <c r="H28" s="27">
        <f>RA!J32</f>
        <v>23.829182265902901</v>
      </c>
      <c r="I28" s="20">
        <f>VLOOKUP(B28,RMS!B:D,3,FALSE)</f>
        <v>114391.566856675</v>
      </c>
      <c r="J28" s="21">
        <f>VLOOKUP(B28,RMS!B:E,4,FALSE)</f>
        <v>87133.030240054795</v>
      </c>
      <c r="K28" s="22">
        <f t="shared" si="1"/>
        <v>3.8343325009918772E-2</v>
      </c>
      <c r="L28" s="22">
        <f t="shared" si="2"/>
        <v>-9.1400547826196998E-3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VLOOKUP(C29,RA!B32:D60,3,0)</f>
        <v>3.5043000000000002</v>
      </c>
      <c r="F29" s="25">
        <f>VLOOKUP(C29,RA!B33:I64,8,0)</f>
        <v>1.8428</v>
      </c>
      <c r="G29" s="16">
        <f t="shared" si="0"/>
        <v>1.6615000000000002</v>
      </c>
      <c r="H29" s="27">
        <f>RA!J33</f>
        <v>52.586821904517301</v>
      </c>
      <c r="I29" s="20">
        <f>VLOOKUP(B29,RMS!B:D,3,FALSE)</f>
        <v>3.5043000000000002</v>
      </c>
      <c r="J29" s="21">
        <f>VLOOKUP(B29,RMS!B:E,4,FALSE)</f>
        <v>1.6615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VLOOKUP(C30,RA!B34:D62,3,0)</f>
        <v>242695.33970000001</v>
      </c>
      <c r="F30" s="25">
        <f>VLOOKUP(C30,RA!B34:I66,8,0)</f>
        <v>2792.8136</v>
      </c>
      <c r="G30" s="16">
        <f t="shared" si="0"/>
        <v>239902.52610000002</v>
      </c>
      <c r="H30" s="27">
        <f>RA!J34</f>
        <v>0</v>
      </c>
      <c r="I30" s="20">
        <f>VLOOKUP(B30,RMS!B:D,3,FALSE)</f>
        <v>242695.33929999999</v>
      </c>
      <c r="J30" s="21">
        <f>VLOOKUP(B30,RMS!B:E,4,FALSE)</f>
        <v>239902.51920000001</v>
      </c>
      <c r="K30" s="22">
        <f t="shared" si="1"/>
        <v>4.0000001899898052E-4</v>
      </c>
      <c r="L30" s="22">
        <f t="shared" si="2"/>
        <v>6.900000007590279E-3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VLOOKUP(C31,RA!B35:D63,3,0)</f>
        <v>209717.12</v>
      </c>
      <c r="F31" s="25">
        <f>VLOOKUP(C31,RA!B35:I67,8,0)</f>
        <v>-2900.13</v>
      </c>
      <c r="G31" s="16">
        <f t="shared" si="0"/>
        <v>212617.25</v>
      </c>
      <c r="H31" s="27">
        <f>RA!J35</f>
        <v>1.1507487549832001</v>
      </c>
      <c r="I31" s="20">
        <f>VLOOKUP(B31,RMS!B:D,3,FALSE)</f>
        <v>209717.12</v>
      </c>
      <c r="J31" s="21">
        <f>VLOOKUP(B31,RMS!B:E,4,FALSE)</f>
        <v>212617.25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VLOOKUP(C32,RA!B34:D63,3,0)</f>
        <v>251885.53</v>
      </c>
      <c r="F32" s="25">
        <f>VLOOKUP(C32,RA!B34:I67,8,0)</f>
        <v>-25962.48</v>
      </c>
      <c r="G32" s="16">
        <f t="shared" si="0"/>
        <v>277848.01</v>
      </c>
      <c r="H32" s="27">
        <f>RA!J35</f>
        <v>1.1507487549832001</v>
      </c>
      <c r="I32" s="20">
        <f>VLOOKUP(B32,RMS!B:D,3,FALSE)</f>
        <v>251885.53</v>
      </c>
      <c r="J32" s="21">
        <f>VLOOKUP(B32,RMS!B:E,4,FALSE)</f>
        <v>277848.01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VLOOKUP(C33,RA!B34:D64,3,0)</f>
        <v>147726.5</v>
      </c>
      <c r="F33" s="25">
        <f>VLOOKUP(C33,RA!B34:I68,8,0)</f>
        <v>381.18</v>
      </c>
      <c r="G33" s="16">
        <f t="shared" si="0"/>
        <v>147345.32</v>
      </c>
      <c r="H33" s="27">
        <f>RA!J34</f>
        <v>0</v>
      </c>
      <c r="I33" s="20">
        <f>VLOOKUP(B33,RMS!B:D,3,FALSE)</f>
        <v>147726.5</v>
      </c>
      <c r="J33" s="21">
        <f>VLOOKUP(B33,RMS!B:E,4,FALSE)</f>
        <v>147345.32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VLOOKUP(C34,RA!B35:D65,3,0)</f>
        <v>165790.66</v>
      </c>
      <c r="F34" s="25">
        <f>VLOOKUP(C34,RA!B35:I69,8,0)</f>
        <v>-21867.61</v>
      </c>
      <c r="G34" s="16">
        <f t="shared" si="0"/>
        <v>187658.27000000002</v>
      </c>
      <c r="H34" s="27">
        <f>RA!J35</f>
        <v>1.1507487549832001</v>
      </c>
      <c r="I34" s="20">
        <f>VLOOKUP(B34,RMS!B:D,3,FALSE)</f>
        <v>165790.66</v>
      </c>
      <c r="J34" s="21">
        <f>VLOOKUP(B34,RMS!B:E,4,FALSE)</f>
        <v>187658.27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-1.3828770870017699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VLOOKUP(C36,RA!B8:D66,3,0)</f>
        <v>223429.91459999999</v>
      </c>
      <c r="F36" s="25">
        <f>VLOOKUP(C36,RA!B8:I70,8,0)</f>
        <v>15387.531499999999</v>
      </c>
      <c r="G36" s="16">
        <f t="shared" si="0"/>
        <v>208042.38309999998</v>
      </c>
      <c r="H36" s="27">
        <f>RA!J36</f>
        <v>-1.3828770870017699</v>
      </c>
      <c r="I36" s="20">
        <f>VLOOKUP(B36,RMS!B:D,3,FALSE)</f>
        <v>223429.914529915</v>
      </c>
      <c r="J36" s="21">
        <f>VLOOKUP(B36,RMS!B:E,4,FALSE)</f>
        <v>208042.384615385</v>
      </c>
      <c r="K36" s="22">
        <f t="shared" si="1"/>
        <v>7.0084992330521345E-5</v>
      </c>
      <c r="L36" s="22">
        <f t="shared" si="2"/>
        <v>-1.5153850254137069E-3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VLOOKUP(C37,RA!B8:D67,3,0)</f>
        <v>336003.60340000002</v>
      </c>
      <c r="F37" s="25">
        <f>VLOOKUP(C37,RA!B8:I71,8,0)</f>
        <v>21386.653600000001</v>
      </c>
      <c r="G37" s="16">
        <f t="shared" si="0"/>
        <v>314616.9498</v>
      </c>
      <c r="H37" s="27">
        <f>RA!J37</f>
        <v>-10.307253457552701</v>
      </c>
      <c r="I37" s="20">
        <f>VLOOKUP(B37,RMS!B:D,3,FALSE)</f>
        <v>336003.59287264902</v>
      </c>
      <c r="J37" s="21">
        <f>VLOOKUP(B37,RMS!B:E,4,FALSE)</f>
        <v>314616.945658974</v>
      </c>
      <c r="K37" s="22">
        <f t="shared" si="1"/>
        <v>1.0527350998017937E-2</v>
      </c>
      <c r="L37" s="22">
        <f t="shared" si="2"/>
        <v>4.1410260018892586E-3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VLOOKUP(C38,RA!B9:D68,3,0)</f>
        <v>131194.03</v>
      </c>
      <c r="F38" s="25">
        <f>VLOOKUP(C38,RA!B9:I72,8,0)</f>
        <v>-11144.42</v>
      </c>
      <c r="G38" s="16">
        <f t="shared" si="0"/>
        <v>142338.45000000001</v>
      </c>
      <c r="H38" s="27">
        <f>RA!J38</f>
        <v>0.25803088816156899</v>
      </c>
      <c r="I38" s="20">
        <f>VLOOKUP(B38,RMS!B:D,3,FALSE)</f>
        <v>131194.03</v>
      </c>
      <c r="J38" s="21">
        <f>VLOOKUP(B38,RMS!B:E,4,FALSE)</f>
        <v>142338.45000000001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VLOOKUP(C39,RA!B10:D69,3,0)</f>
        <v>63863.23</v>
      </c>
      <c r="F39" s="25">
        <f>VLOOKUP(C39,RA!B10:I73,8,0)</f>
        <v>8767.15</v>
      </c>
      <c r="G39" s="16">
        <f t="shared" si="0"/>
        <v>55096.08</v>
      </c>
      <c r="H39" s="27">
        <f>RA!J39</f>
        <v>-13.1898926031177</v>
      </c>
      <c r="I39" s="20">
        <f>VLOOKUP(B39,RMS!B:D,3,FALSE)</f>
        <v>63863.23</v>
      </c>
      <c r="J39" s="21">
        <f>VLOOKUP(B39,RMS!B:E,4,FALSE)</f>
        <v>55096.08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VLOOKUP(C40,RA!B8:D70,3,0)</f>
        <v>15493.4728</v>
      </c>
      <c r="F40" s="25">
        <f>VLOOKUP(C40,RA!B8:I74,8,0)</f>
        <v>919.45259999999996</v>
      </c>
      <c r="G40" s="16">
        <f t="shared" si="0"/>
        <v>14574.020199999999</v>
      </c>
      <c r="H40" s="27">
        <f>RA!J40</f>
        <v>0</v>
      </c>
      <c r="I40" s="20">
        <f>VLOOKUP(B40,RMS!B:D,3,FALSE)</f>
        <v>15493.472505861901</v>
      </c>
      <c r="J40" s="21">
        <f>VLOOKUP(B40,RMS!B:E,4,FALSE)</f>
        <v>14574.0201043794</v>
      </c>
      <c r="K40" s="22">
        <f t="shared" si="1"/>
        <v>2.9413809897960164E-4</v>
      </c>
      <c r="L40" s="22">
        <f t="shared" si="2"/>
        <v>9.5620598585810512E-5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20426153.5196</v>
      </c>
      <c r="E7" s="48">
        <v>22974368.125799999</v>
      </c>
      <c r="F7" s="49">
        <v>88.908445306322093</v>
      </c>
      <c r="G7" s="48">
        <v>24069522.296100002</v>
      </c>
      <c r="H7" s="49">
        <v>-15.1368553628933</v>
      </c>
      <c r="I7" s="48">
        <v>1903245.7349</v>
      </c>
      <c r="J7" s="49">
        <v>9.3176903476894601</v>
      </c>
      <c r="K7" s="48">
        <v>1068541.3905</v>
      </c>
      <c r="L7" s="49">
        <v>4.4393959188510204</v>
      </c>
      <c r="M7" s="49">
        <v>0.78116238811246996</v>
      </c>
      <c r="N7" s="48">
        <v>505453686.40179998</v>
      </c>
      <c r="O7" s="48">
        <v>6518425594.8549004</v>
      </c>
      <c r="P7" s="48">
        <v>1115564</v>
      </c>
      <c r="Q7" s="48">
        <v>1115506</v>
      </c>
      <c r="R7" s="49">
        <v>5.1994341581319999E-3</v>
      </c>
      <c r="S7" s="48">
        <v>18.310158376928602</v>
      </c>
      <c r="T7" s="48">
        <v>18.794679019924601</v>
      </c>
      <c r="U7" s="50">
        <v>-2.6461848828489098</v>
      </c>
    </row>
    <row r="8" spans="1:23" ht="12" thickBot="1">
      <c r="A8" s="74">
        <v>42302</v>
      </c>
      <c r="B8" s="64" t="s">
        <v>6</v>
      </c>
      <c r="C8" s="65"/>
      <c r="D8" s="51">
        <v>691565.05810000002</v>
      </c>
      <c r="E8" s="51">
        <v>834061.61800000002</v>
      </c>
      <c r="F8" s="52">
        <v>82.915343803771606</v>
      </c>
      <c r="G8" s="51">
        <v>704230.40740000003</v>
      </c>
      <c r="H8" s="52">
        <v>-1.79846669029248</v>
      </c>
      <c r="I8" s="51">
        <v>127262.15459999999</v>
      </c>
      <c r="J8" s="52">
        <v>18.402050987023401</v>
      </c>
      <c r="K8" s="51">
        <v>140753.2352</v>
      </c>
      <c r="L8" s="52">
        <v>19.986815922881998</v>
      </c>
      <c r="M8" s="52">
        <v>-9.5849168801201007E-2</v>
      </c>
      <c r="N8" s="51">
        <v>16969166.993299998</v>
      </c>
      <c r="O8" s="51">
        <v>232926511.75740001</v>
      </c>
      <c r="P8" s="51">
        <v>29861</v>
      </c>
      <c r="Q8" s="51">
        <v>28775</v>
      </c>
      <c r="R8" s="52">
        <v>3.7741094700260498</v>
      </c>
      <c r="S8" s="51">
        <v>23.159474166973599</v>
      </c>
      <c r="T8" s="51">
        <v>26.087718846220699</v>
      </c>
      <c r="U8" s="53">
        <v>-12.643830590173</v>
      </c>
    </row>
    <row r="9" spans="1:23" ht="12" thickBot="1">
      <c r="A9" s="75"/>
      <c r="B9" s="64" t="s">
        <v>7</v>
      </c>
      <c r="C9" s="65"/>
      <c r="D9" s="51">
        <v>217229.03520000001</v>
      </c>
      <c r="E9" s="51">
        <v>155093.071</v>
      </c>
      <c r="F9" s="52">
        <v>140.06366228959399</v>
      </c>
      <c r="G9" s="51">
        <v>133186.56460000001</v>
      </c>
      <c r="H9" s="52">
        <v>63.101312698022703</v>
      </c>
      <c r="I9" s="51">
        <v>27378.588400000001</v>
      </c>
      <c r="J9" s="52">
        <v>12.6035584399631</v>
      </c>
      <c r="K9" s="51">
        <v>29666.0052</v>
      </c>
      <c r="L9" s="52">
        <v>22.274022375377001</v>
      </c>
      <c r="M9" s="52">
        <v>-7.7105656274880002E-2</v>
      </c>
      <c r="N9" s="51">
        <v>2734667.4857000001</v>
      </c>
      <c r="O9" s="51">
        <v>38251292.3244</v>
      </c>
      <c r="P9" s="51">
        <v>6934</v>
      </c>
      <c r="Q9" s="51">
        <v>7640</v>
      </c>
      <c r="R9" s="52">
        <v>-9.2408376963350793</v>
      </c>
      <c r="S9" s="51">
        <v>31.328098528987599</v>
      </c>
      <c r="T9" s="51">
        <v>17.555747395288002</v>
      </c>
      <c r="U9" s="53">
        <v>43.961656724732897</v>
      </c>
    </row>
    <row r="10" spans="1:23" ht="12" thickBot="1">
      <c r="A10" s="75"/>
      <c r="B10" s="64" t="s">
        <v>8</v>
      </c>
      <c r="C10" s="65"/>
      <c r="D10" s="51">
        <v>158402.2022</v>
      </c>
      <c r="E10" s="51">
        <v>184982.62779999999</v>
      </c>
      <c r="F10" s="52">
        <v>85.630853061111097</v>
      </c>
      <c r="G10" s="51">
        <v>183196.03630000001</v>
      </c>
      <c r="H10" s="52">
        <v>-13.534045059467299</v>
      </c>
      <c r="I10" s="51">
        <v>39772.730600000003</v>
      </c>
      <c r="J10" s="52">
        <v>25.1086980153108</v>
      </c>
      <c r="K10" s="51">
        <v>44249.701500000003</v>
      </c>
      <c r="L10" s="52">
        <v>24.154289794533099</v>
      </c>
      <c r="M10" s="52">
        <v>-0.101175166119482</v>
      </c>
      <c r="N10" s="51">
        <v>3547733.4547000001</v>
      </c>
      <c r="O10" s="51">
        <v>58566081.213</v>
      </c>
      <c r="P10" s="51">
        <v>104636</v>
      </c>
      <c r="Q10" s="51">
        <v>104810</v>
      </c>
      <c r="R10" s="52">
        <v>-0.166014693254457</v>
      </c>
      <c r="S10" s="51">
        <v>1.5138403818953301</v>
      </c>
      <c r="T10" s="51">
        <v>1.71590585154088</v>
      </c>
      <c r="U10" s="53">
        <v>-13.3478715498767</v>
      </c>
    </row>
    <row r="11" spans="1:23" ht="12" thickBot="1">
      <c r="A11" s="75"/>
      <c r="B11" s="64" t="s">
        <v>9</v>
      </c>
      <c r="C11" s="65"/>
      <c r="D11" s="51">
        <v>49173.571799999998</v>
      </c>
      <c r="E11" s="51">
        <v>69705.592199999999</v>
      </c>
      <c r="F11" s="52">
        <v>70.544658251967405</v>
      </c>
      <c r="G11" s="51">
        <v>51375.7477</v>
      </c>
      <c r="H11" s="52">
        <v>-4.2864113878385499</v>
      </c>
      <c r="I11" s="51">
        <v>10373.6119</v>
      </c>
      <c r="J11" s="52">
        <v>21.0959088800623</v>
      </c>
      <c r="K11" s="51">
        <v>11599.4303</v>
      </c>
      <c r="L11" s="52">
        <v>22.577637930902601</v>
      </c>
      <c r="M11" s="52">
        <v>-0.10567919012367399</v>
      </c>
      <c r="N11" s="51">
        <v>1222361.9427</v>
      </c>
      <c r="O11" s="51">
        <v>19117489.513099998</v>
      </c>
      <c r="P11" s="51">
        <v>2643</v>
      </c>
      <c r="Q11" s="51">
        <v>2441</v>
      </c>
      <c r="R11" s="52">
        <v>8.2752970094223794</v>
      </c>
      <c r="S11" s="51">
        <v>18.605210669693498</v>
      </c>
      <c r="T11" s="51">
        <v>19.388011757476399</v>
      </c>
      <c r="U11" s="53">
        <v>-4.2074293147243802</v>
      </c>
    </row>
    <row r="12" spans="1:23" ht="12" thickBot="1">
      <c r="A12" s="75"/>
      <c r="B12" s="64" t="s">
        <v>10</v>
      </c>
      <c r="C12" s="65"/>
      <c r="D12" s="51">
        <v>187659.76730000001</v>
      </c>
      <c r="E12" s="51">
        <v>341193.9583</v>
      </c>
      <c r="F12" s="52">
        <v>55.000905712110303</v>
      </c>
      <c r="G12" s="51">
        <v>510641.03909999999</v>
      </c>
      <c r="H12" s="52">
        <v>-63.250159518955101</v>
      </c>
      <c r="I12" s="51">
        <v>27741.302599999999</v>
      </c>
      <c r="J12" s="52">
        <v>14.7827651068392</v>
      </c>
      <c r="K12" s="51">
        <v>31065.1263</v>
      </c>
      <c r="L12" s="52">
        <v>6.0835545757841896</v>
      </c>
      <c r="M12" s="52">
        <v>-0.106995338370796</v>
      </c>
      <c r="N12" s="51">
        <v>5310372.7910000002</v>
      </c>
      <c r="O12" s="51">
        <v>69400877.481900007</v>
      </c>
      <c r="P12" s="51">
        <v>1778</v>
      </c>
      <c r="Q12" s="51">
        <v>1443</v>
      </c>
      <c r="R12" s="52">
        <v>23.215523215523199</v>
      </c>
      <c r="S12" s="51">
        <v>105.545425928009</v>
      </c>
      <c r="T12" s="51">
        <v>116.41382453222499</v>
      </c>
      <c r="U12" s="53">
        <v>-10.297365810649801</v>
      </c>
    </row>
    <row r="13" spans="1:23" ht="12" thickBot="1">
      <c r="A13" s="75"/>
      <c r="B13" s="64" t="s">
        <v>11</v>
      </c>
      <c r="C13" s="65"/>
      <c r="D13" s="51">
        <v>262395.86219999997</v>
      </c>
      <c r="E13" s="51">
        <v>305538.79229999997</v>
      </c>
      <c r="F13" s="52">
        <v>85.879720943048298</v>
      </c>
      <c r="G13" s="51">
        <v>276036.76329999999</v>
      </c>
      <c r="H13" s="52">
        <v>-4.9416972351522901</v>
      </c>
      <c r="I13" s="51">
        <v>76053.025099999999</v>
      </c>
      <c r="J13" s="52">
        <v>28.984079421965799</v>
      </c>
      <c r="K13" s="51">
        <v>71028.113700000002</v>
      </c>
      <c r="L13" s="52">
        <v>25.731396373028002</v>
      </c>
      <c r="M13" s="52">
        <v>7.0745387118453004E-2</v>
      </c>
      <c r="N13" s="51">
        <v>6678165.1265000002</v>
      </c>
      <c r="O13" s="51">
        <v>105734385.78929999</v>
      </c>
      <c r="P13" s="51">
        <v>9509</v>
      </c>
      <c r="Q13" s="51">
        <v>9300</v>
      </c>
      <c r="R13" s="52">
        <v>2.2473118279569899</v>
      </c>
      <c r="S13" s="51">
        <v>27.594474939531001</v>
      </c>
      <c r="T13" s="51">
        <v>26.288151430107501</v>
      </c>
      <c r="U13" s="53">
        <v>4.7340038623168397</v>
      </c>
    </row>
    <row r="14" spans="1:23" ht="12" thickBot="1">
      <c r="A14" s="75"/>
      <c r="B14" s="64" t="s">
        <v>12</v>
      </c>
      <c r="C14" s="65"/>
      <c r="D14" s="51">
        <v>123690.00380000001</v>
      </c>
      <c r="E14" s="51">
        <v>180110.9185</v>
      </c>
      <c r="F14" s="52">
        <v>68.674350689072696</v>
      </c>
      <c r="G14" s="51">
        <v>148041.90169999999</v>
      </c>
      <c r="H14" s="52">
        <v>-16.449327940509701</v>
      </c>
      <c r="I14" s="51">
        <v>25254.199400000001</v>
      </c>
      <c r="J14" s="52">
        <v>20.417332544378201</v>
      </c>
      <c r="K14" s="51">
        <v>26086.747500000001</v>
      </c>
      <c r="L14" s="52">
        <v>17.621191838553599</v>
      </c>
      <c r="M14" s="52">
        <v>-3.1914599549061999E-2</v>
      </c>
      <c r="N14" s="51">
        <v>3703871.6269</v>
      </c>
      <c r="O14" s="51">
        <v>54539126.425099999</v>
      </c>
      <c r="P14" s="51">
        <v>2195</v>
      </c>
      <c r="Q14" s="51">
        <v>2267</v>
      </c>
      <c r="R14" s="52">
        <v>-3.1760035288928101</v>
      </c>
      <c r="S14" s="51">
        <v>56.350798997722102</v>
      </c>
      <c r="T14" s="51">
        <v>58.913977018085603</v>
      </c>
      <c r="U14" s="53">
        <v>-4.5486098972032201</v>
      </c>
    </row>
    <row r="15" spans="1:23" ht="12" thickBot="1">
      <c r="A15" s="75"/>
      <c r="B15" s="64" t="s">
        <v>13</v>
      </c>
      <c r="C15" s="65"/>
      <c r="D15" s="51">
        <v>72722.9473</v>
      </c>
      <c r="E15" s="51">
        <v>120443.21649999999</v>
      </c>
      <c r="F15" s="52">
        <v>60.379446359272599</v>
      </c>
      <c r="G15" s="51">
        <v>100171.2193</v>
      </c>
      <c r="H15" s="52">
        <v>-27.401355590767</v>
      </c>
      <c r="I15" s="51">
        <v>14532.1559</v>
      </c>
      <c r="J15" s="52">
        <v>19.9829028381527</v>
      </c>
      <c r="K15" s="51">
        <v>16971.0213</v>
      </c>
      <c r="L15" s="52">
        <v>16.942013303416001</v>
      </c>
      <c r="M15" s="52">
        <v>-0.143707638856125</v>
      </c>
      <c r="N15" s="51">
        <v>2319902.6534000002</v>
      </c>
      <c r="O15" s="51">
        <v>41574923.0462</v>
      </c>
      <c r="P15" s="51">
        <v>2004</v>
      </c>
      <c r="Q15" s="51">
        <v>1988</v>
      </c>
      <c r="R15" s="52">
        <v>0.80482897384306396</v>
      </c>
      <c r="S15" s="51">
        <v>36.288895858283396</v>
      </c>
      <c r="T15" s="51">
        <v>34.580134708249503</v>
      </c>
      <c r="U15" s="53">
        <v>4.7087714013318402</v>
      </c>
    </row>
    <row r="16" spans="1:23" ht="12" thickBot="1">
      <c r="A16" s="75"/>
      <c r="B16" s="64" t="s">
        <v>14</v>
      </c>
      <c r="C16" s="65"/>
      <c r="D16" s="51">
        <v>1397205.5397999999</v>
      </c>
      <c r="E16" s="51">
        <v>1248962.3366</v>
      </c>
      <c r="F16" s="52">
        <v>111.86930933430401</v>
      </c>
      <c r="G16" s="51">
        <v>1126182.0645000001</v>
      </c>
      <c r="H16" s="52">
        <v>24.065689185019</v>
      </c>
      <c r="I16" s="51">
        <v>-49799.494700000003</v>
      </c>
      <c r="J16" s="52">
        <v>-3.56422110286855</v>
      </c>
      <c r="K16" s="51">
        <v>67731.229000000007</v>
      </c>
      <c r="L16" s="52">
        <v>6.0142343884752902</v>
      </c>
      <c r="M16" s="52">
        <v>-1.73525160306777</v>
      </c>
      <c r="N16" s="51">
        <v>25044686.610199999</v>
      </c>
      <c r="O16" s="51">
        <v>328526087.21219999</v>
      </c>
      <c r="P16" s="51">
        <v>61489</v>
      </c>
      <c r="Q16" s="51">
        <v>60147</v>
      </c>
      <c r="R16" s="52">
        <v>2.2312002261127</v>
      </c>
      <c r="S16" s="51">
        <v>22.722853515262901</v>
      </c>
      <c r="T16" s="51">
        <v>22.568269059138402</v>
      </c>
      <c r="U16" s="53">
        <v>0.68030388886066795</v>
      </c>
    </row>
    <row r="17" spans="1:21" ht="12" thickBot="1">
      <c r="A17" s="75"/>
      <c r="B17" s="64" t="s">
        <v>15</v>
      </c>
      <c r="C17" s="65"/>
      <c r="D17" s="51">
        <v>464874.5661</v>
      </c>
      <c r="E17" s="51">
        <v>880612.91540000006</v>
      </c>
      <c r="F17" s="52">
        <v>52.789887358038598</v>
      </c>
      <c r="G17" s="51">
        <v>763937.00269999995</v>
      </c>
      <c r="H17" s="52">
        <v>-39.147525979631403</v>
      </c>
      <c r="I17" s="51">
        <v>31519.354599999999</v>
      </c>
      <c r="J17" s="52">
        <v>6.7801847849899</v>
      </c>
      <c r="K17" s="51">
        <v>53763.300799999997</v>
      </c>
      <c r="L17" s="52">
        <v>7.0376615624041197</v>
      </c>
      <c r="M17" s="52">
        <v>-0.41373847715838202</v>
      </c>
      <c r="N17" s="51">
        <v>18338306.598299999</v>
      </c>
      <c r="O17" s="51">
        <v>318345093.65079999</v>
      </c>
      <c r="P17" s="51">
        <v>13083</v>
      </c>
      <c r="Q17" s="51">
        <v>13038</v>
      </c>
      <c r="R17" s="52">
        <v>0.34514496088358099</v>
      </c>
      <c r="S17" s="51">
        <v>35.532719261637197</v>
      </c>
      <c r="T17" s="51">
        <v>54.800151994170903</v>
      </c>
      <c r="U17" s="53">
        <v>-54.224481359454103</v>
      </c>
    </row>
    <row r="18" spans="1:21" ht="12" thickBot="1">
      <c r="A18" s="75"/>
      <c r="B18" s="64" t="s">
        <v>16</v>
      </c>
      <c r="C18" s="65"/>
      <c r="D18" s="51">
        <v>1878606.9949</v>
      </c>
      <c r="E18" s="51">
        <v>2197989.8538000002</v>
      </c>
      <c r="F18" s="52">
        <v>85.469320600009397</v>
      </c>
      <c r="G18" s="51">
        <v>3175706.6222000001</v>
      </c>
      <c r="H18" s="52">
        <v>-40.844441304260698</v>
      </c>
      <c r="I18" s="51">
        <v>292900.27370000002</v>
      </c>
      <c r="J18" s="52">
        <v>15.5913543649714</v>
      </c>
      <c r="K18" s="51">
        <v>-61083.2166</v>
      </c>
      <c r="L18" s="52">
        <v>-1.9234527576632401</v>
      </c>
      <c r="M18" s="52">
        <v>-5.7951023211177803</v>
      </c>
      <c r="N18" s="51">
        <v>42509427.591799997</v>
      </c>
      <c r="O18" s="51">
        <v>676041322.84440005</v>
      </c>
      <c r="P18" s="51">
        <v>93824</v>
      </c>
      <c r="Q18" s="51">
        <v>94360</v>
      </c>
      <c r="R18" s="52">
        <v>-0.56803730394234797</v>
      </c>
      <c r="S18" s="51">
        <v>20.022670051372799</v>
      </c>
      <c r="T18" s="51">
        <v>20.336933907376</v>
      </c>
      <c r="U18" s="53">
        <v>-1.5695402021653899</v>
      </c>
    </row>
    <row r="19" spans="1:21" ht="12" thickBot="1">
      <c r="A19" s="75"/>
      <c r="B19" s="64" t="s">
        <v>17</v>
      </c>
      <c r="C19" s="65"/>
      <c r="D19" s="51">
        <v>598057.62990000006</v>
      </c>
      <c r="E19" s="51">
        <v>855586.31259999995</v>
      </c>
      <c r="F19" s="52">
        <v>69.900326956212197</v>
      </c>
      <c r="G19" s="51">
        <v>884084.42550000001</v>
      </c>
      <c r="H19" s="52">
        <v>-32.352882524566098</v>
      </c>
      <c r="I19" s="51">
        <v>58823.047200000001</v>
      </c>
      <c r="J19" s="52">
        <v>9.8356820913455607</v>
      </c>
      <c r="K19" s="51">
        <v>6837.1117000000004</v>
      </c>
      <c r="L19" s="52">
        <v>0.77335506686855504</v>
      </c>
      <c r="M19" s="52">
        <v>7.6034936653148399</v>
      </c>
      <c r="N19" s="51">
        <v>16068975.4539</v>
      </c>
      <c r="O19" s="51">
        <v>210340297.44220001</v>
      </c>
      <c r="P19" s="51">
        <v>15602</v>
      </c>
      <c r="Q19" s="51">
        <v>15292</v>
      </c>
      <c r="R19" s="52">
        <v>2.0272037666753802</v>
      </c>
      <c r="S19" s="51">
        <v>38.332113184207202</v>
      </c>
      <c r="T19" s="51">
        <v>38.507200340047099</v>
      </c>
      <c r="U19" s="53">
        <v>-0.45676364096740801</v>
      </c>
    </row>
    <row r="20" spans="1:21" ht="12" thickBot="1">
      <c r="A20" s="75"/>
      <c r="B20" s="64" t="s">
        <v>18</v>
      </c>
      <c r="C20" s="65"/>
      <c r="D20" s="51">
        <v>1203245.6764</v>
      </c>
      <c r="E20" s="51">
        <v>1303722.3243</v>
      </c>
      <c r="F20" s="52">
        <v>92.293094470561599</v>
      </c>
      <c r="G20" s="51">
        <v>1288615.2052</v>
      </c>
      <c r="H20" s="52">
        <v>-6.6249046616480403</v>
      </c>
      <c r="I20" s="51">
        <v>88121.262900000002</v>
      </c>
      <c r="J20" s="52">
        <v>7.3236301304360998</v>
      </c>
      <c r="K20" s="51">
        <v>85470.674299999999</v>
      </c>
      <c r="L20" s="52">
        <v>6.6327538240350403</v>
      </c>
      <c r="M20" s="52">
        <v>3.1011672970970999E-2</v>
      </c>
      <c r="N20" s="51">
        <v>30903836.278499998</v>
      </c>
      <c r="O20" s="51">
        <v>354743802.76740003</v>
      </c>
      <c r="P20" s="51">
        <v>46709</v>
      </c>
      <c r="Q20" s="51">
        <v>46050</v>
      </c>
      <c r="R20" s="52">
        <v>1.4310532030401799</v>
      </c>
      <c r="S20" s="51">
        <v>25.760467498769</v>
      </c>
      <c r="T20" s="51">
        <v>26.226689400651502</v>
      </c>
      <c r="U20" s="53">
        <v>-1.8098347862078601</v>
      </c>
    </row>
    <row r="21" spans="1:21" ht="12" thickBot="1">
      <c r="A21" s="75"/>
      <c r="B21" s="64" t="s">
        <v>19</v>
      </c>
      <c r="C21" s="65"/>
      <c r="D21" s="51">
        <v>364701.32750000001</v>
      </c>
      <c r="E21" s="51">
        <v>459279.71620000002</v>
      </c>
      <c r="F21" s="52">
        <v>79.407235859984198</v>
      </c>
      <c r="G21" s="51">
        <v>426868.63040000002</v>
      </c>
      <c r="H21" s="52">
        <v>-14.563567915905599</v>
      </c>
      <c r="I21" s="51">
        <v>45227.54</v>
      </c>
      <c r="J21" s="52">
        <v>12.4012545580877</v>
      </c>
      <c r="K21" s="51">
        <v>38232.2791</v>
      </c>
      <c r="L21" s="52">
        <v>8.9564508556588507</v>
      </c>
      <c r="M21" s="52">
        <v>0.18296740515267901</v>
      </c>
      <c r="N21" s="51">
        <v>9412614.1464000009</v>
      </c>
      <c r="O21" s="51">
        <v>128382821.74079999</v>
      </c>
      <c r="P21" s="51">
        <v>33390</v>
      </c>
      <c r="Q21" s="51">
        <v>32508</v>
      </c>
      <c r="R21" s="52">
        <v>2.71317829457365</v>
      </c>
      <c r="S21" s="51">
        <v>10.922471623240501</v>
      </c>
      <c r="T21" s="51">
        <v>11.4617595576473</v>
      </c>
      <c r="U21" s="53">
        <v>-4.9374166672987796</v>
      </c>
    </row>
    <row r="22" spans="1:21" ht="12" thickBot="1">
      <c r="A22" s="75"/>
      <c r="B22" s="64" t="s">
        <v>20</v>
      </c>
      <c r="C22" s="65"/>
      <c r="D22" s="51">
        <v>1497125.8354</v>
      </c>
      <c r="E22" s="51">
        <v>1551108.9515</v>
      </c>
      <c r="F22" s="52">
        <v>96.519708299807306</v>
      </c>
      <c r="G22" s="51">
        <v>1465763.2457999999</v>
      </c>
      <c r="H22" s="52">
        <v>2.1396763556370102</v>
      </c>
      <c r="I22" s="51">
        <v>163367.68539999999</v>
      </c>
      <c r="J22" s="52">
        <v>10.9120877842811</v>
      </c>
      <c r="K22" s="51">
        <v>123642.1256</v>
      </c>
      <c r="L22" s="52">
        <v>8.4353408338136706</v>
      </c>
      <c r="M22" s="52">
        <v>0.32129470119688702</v>
      </c>
      <c r="N22" s="51">
        <v>31728432.120000001</v>
      </c>
      <c r="O22" s="51">
        <v>430386713.12550002</v>
      </c>
      <c r="P22" s="51">
        <v>91199</v>
      </c>
      <c r="Q22" s="51">
        <v>92334</v>
      </c>
      <c r="R22" s="52">
        <v>-1.2292330019277899</v>
      </c>
      <c r="S22" s="51">
        <v>16.416033458700198</v>
      </c>
      <c r="T22" s="51">
        <v>16.327005109710399</v>
      </c>
      <c r="U22" s="53">
        <v>0.54232558196099001</v>
      </c>
    </row>
    <row r="23" spans="1:21" ht="12" thickBot="1">
      <c r="A23" s="75"/>
      <c r="B23" s="64" t="s">
        <v>21</v>
      </c>
      <c r="C23" s="65"/>
      <c r="D23" s="51">
        <v>3071549.7023</v>
      </c>
      <c r="E23" s="51">
        <v>4069943.7281999998</v>
      </c>
      <c r="F23" s="52">
        <v>75.469095088900502</v>
      </c>
      <c r="G23" s="51">
        <v>3724081.7278999998</v>
      </c>
      <c r="H23" s="52">
        <v>-17.521957714068801</v>
      </c>
      <c r="I23" s="51">
        <v>403541.27409999998</v>
      </c>
      <c r="J23" s="52">
        <v>13.1380349729593</v>
      </c>
      <c r="K23" s="51">
        <v>201387.7519</v>
      </c>
      <c r="L23" s="52">
        <v>5.4077156897832701</v>
      </c>
      <c r="M23" s="52">
        <v>1.0038024670953201</v>
      </c>
      <c r="N23" s="51">
        <v>78436358.037200004</v>
      </c>
      <c r="O23" s="51">
        <v>944226459.31920004</v>
      </c>
      <c r="P23" s="51">
        <v>98763</v>
      </c>
      <c r="Q23" s="51">
        <v>94387</v>
      </c>
      <c r="R23" s="52">
        <v>4.6362316844480702</v>
      </c>
      <c r="S23" s="51">
        <v>31.1002065783745</v>
      </c>
      <c r="T23" s="51">
        <v>31.328258127708299</v>
      </c>
      <c r="U23" s="53">
        <v>-0.73327985381404404</v>
      </c>
    </row>
    <row r="24" spans="1:21" ht="12" thickBot="1">
      <c r="A24" s="75"/>
      <c r="B24" s="64" t="s">
        <v>22</v>
      </c>
      <c r="C24" s="65"/>
      <c r="D24" s="51">
        <v>294840.37109999999</v>
      </c>
      <c r="E24" s="51">
        <v>355549.75290000002</v>
      </c>
      <c r="F24" s="52">
        <v>82.925207708673398</v>
      </c>
      <c r="G24" s="51">
        <v>323703.99790000002</v>
      </c>
      <c r="H24" s="52">
        <v>-8.9166729441867005</v>
      </c>
      <c r="I24" s="51">
        <v>46568.942999999999</v>
      </c>
      <c r="J24" s="52">
        <v>15.7946290822587</v>
      </c>
      <c r="K24" s="51">
        <v>54216.020900000003</v>
      </c>
      <c r="L24" s="52">
        <v>16.748641120196702</v>
      </c>
      <c r="M24" s="52">
        <v>-0.14104830588922801</v>
      </c>
      <c r="N24" s="51">
        <v>6789229.7364999996</v>
      </c>
      <c r="O24" s="51">
        <v>87737481.871199995</v>
      </c>
      <c r="P24" s="51">
        <v>26935</v>
      </c>
      <c r="Q24" s="51">
        <v>27404</v>
      </c>
      <c r="R24" s="52">
        <v>-1.7114289884688301</v>
      </c>
      <c r="S24" s="51">
        <v>10.946366107295299</v>
      </c>
      <c r="T24" s="51">
        <v>11.0255572069771</v>
      </c>
      <c r="U24" s="53">
        <v>-0.72344647443287702</v>
      </c>
    </row>
    <row r="25" spans="1:21" ht="12" thickBot="1">
      <c r="A25" s="75"/>
      <c r="B25" s="64" t="s">
        <v>23</v>
      </c>
      <c r="C25" s="65"/>
      <c r="D25" s="51">
        <v>359955.61949999997</v>
      </c>
      <c r="E25" s="51">
        <v>371431.1753</v>
      </c>
      <c r="F25" s="52">
        <v>96.910448943675405</v>
      </c>
      <c r="G25" s="51">
        <v>371433.99209999997</v>
      </c>
      <c r="H25" s="52">
        <v>-3.09028598462515</v>
      </c>
      <c r="I25" s="51">
        <v>26687.790300000001</v>
      </c>
      <c r="J25" s="52">
        <v>7.4141890983868901</v>
      </c>
      <c r="K25" s="51">
        <v>27938.470399999998</v>
      </c>
      <c r="L25" s="52">
        <v>7.5217861031087896</v>
      </c>
      <c r="M25" s="52">
        <v>-4.4765518014902E-2</v>
      </c>
      <c r="N25" s="51">
        <v>8143620.2026000004</v>
      </c>
      <c r="O25" s="51">
        <v>96635842.303800002</v>
      </c>
      <c r="P25" s="51">
        <v>23155</v>
      </c>
      <c r="Q25" s="51">
        <v>24598</v>
      </c>
      <c r="R25" s="52">
        <v>-5.8663305959834204</v>
      </c>
      <c r="S25" s="51">
        <v>15.545481299935201</v>
      </c>
      <c r="T25" s="51">
        <v>15.909575778518599</v>
      </c>
      <c r="U25" s="53">
        <v>-2.3421241938959798</v>
      </c>
    </row>
    <row r="26" spans="1:21" ht="12" thickBot="1">
      <c r="A26" s="75"/>
      <c r="B26" s="64" t="s">
        <v>24</v>
      </c>
      <c r="C26" s="65"/>
      <c r="D26" s="51">
        <v>592579.96349999995</v>
      </c>
      <c r="E26" s="51">
        <v>691116.64560000005</v>
      </c>
      <c r="F26" s="52">
        <v>85.742394901449003</v>
      </c>
      <c r="G26" s="51">
        <v>634123.2831</v>
      </c>
      <c r="H26" s="52">
        <v>-6.5513001504864699</v>
      </c>
      <c r="I26" s="51">
        <v>121764.8906</v>
      </c>
      <c r="J26" s="52">
        <v>20.548263204987698</v>
      </c>
      <c r="K26" s="51">
        <v>125105.68919999999</v>
      </c>
      <c r="L26" s="52">
        <v>19.7289222039606</v>
      </c>
      <c r="M26" s="52">
        <v>-2.6703810365164001E-2</v>
      </c>
      <c r="N26" s="51">
        <v>14047311.782600001</v>
      </c>
      <c r="O26" s="51">
        <v>197125214.2146</v>
      </c>
      <c r="P26" s="51">
        <v>44818</v>
      </c>
      <c r="Q26" s="51">
        <v>44818</v>
      </c>
      <c r="R26" s="52">
        <v>0</v>
      </c>
      <c r="S26" s="51">
        <v>13.2219189499755</v>
      </c>
      <c r="T26" s="51">
        <v>13.3317289861216</v>
      </c>
      <c r="U26" s="53">
        <v>-0.83051512085085899</v>
      </c>
    </row>
    <row r="27" spans="1:21" ht="12" thickBot="1">
      <c r="A27" s="75"/>
      <c r="B27" s="64" t="s">
        <v>25</v>
      </c>
      <c r="C27" s="65"/>
      <c r="D27" s="51">
        <v>245699.6519</v>
      </c>
      <c r="E27" s="51">
        <v>305271.5858</v>
      </c>
      <c r="F27" s="52">
        <v>80.485594902688106</v>
      </c>
      <c r="G27" s="51">
        <v>276845.80359999998</v>
      </c>
      <c r="H27" s="52">
        <v>-11.2503607766442</v>
      </c>
      <c r="I27" s="51">
        <v>68470.9231</v>
      </c>
      <c r="J27" s="52">
        <v>27.8677330515176</v>
      </c>
      <c r="K27" s="51">
        <v>-252563.2653</v>
      </c>
      <c r="L27" s="52">
        <v>-91.228858092035793</v>
      </c>
      <c r="M27" s="52">
        <v>-1.27110404602454</v>
      </c>
      <c r="N27" s="51">
        <v>5398693.1393999998</v>
      </c>
      <c r="O27" s="51">
        <v>79773075.034400001</v>
      </c>
      <c r="P27" s="51">
        <v>33690</v>
      </c>
      <c r="Q27" s="51">
        <v>33641</v>
      </c>
      <c r="R27" s="52">
        <v>0.14565559882286899</v>
      </c>
      <c r="S27" s="51">
        <v>7.2929549391510804</v>
      </c>
      <c r="T27" s="51">
        <v>7.3257899438185499</v>
      </c>
      <c r="U27" s="53">
        <v>-0.45022909014836798</v>
      </c>
    </row>
    <row r="28" spans="1:21" ht="12" thickBot="1">
      <c r="A28" s="75"/>
      <c r="B28" s="64" t="s">
        <v>26</v>
      </c>
      <c r="C28" s="65"/>
      <c r="D28" s="51">
        <v>1224053.1296000001</v>
      </c>
      <c r="E28" s="51">
        <v>1312282.8864</v>
      </c>
      <c r="F28" s="52">
        <v>93.276620634591893</v>
      </c>
      <c r="G28" s="51">
        <v>1362995.4282</v>
      </c>
      <c r="H28" s="52">
        <v>-10.193893224094699</v>
      </c>
      <c r="I28" s="51">
        <v>50264.334900000002</v>
      </c>
      <c r="J28" s="52">
        <v>4.1063850648726001</v>
      </c>
      <c r="K28" s="51">
        <v>48192.558900000004</v>
      </c>
      <c r="L28" s="52">
        <v>3.5357828722612901</v>
      </c>
      <c r="M28" s="52">
        <v>4.2989541275427E-2</v>
      </c>
      <c r="N28" s="51">
        <v>27141221.090799998</v>
      </c>
      <c r="O28" s="51">
        <v>288479715.67549998</v>
      </c>
      <c r="P28" s="51">
        <v>52177</v>
      </c>
      <c r="Q28" s="51">
        <v>53756</v>
      </c>
      <c r="R28" s="52">
        <v>-2.9373465287595799</v>
      </c>
      <c r="S28" s="51">
        <v>23.459630289207901</v>
      </c>
      <c r="T28" s="51">
        <v>24.2324550152541</v>
      </c>
      <c r="U28" s="53">
        <v>-3.2942749588076099</v>
      </c>
    </row>
    <row r="29" spans="1:21" ht="12" thickBot="1">
      <c r="A29" s="75"/>
      <c r="B29" s="64" t="s">
        <v>27</v>
      </c>
      <c r="C29" s="65"/>
      <c r="D29" s="51">
        <v>788087.44900000002</v>
      </c>
      <c r="E29" s="51">
        <v>764710.70700000005</v>
      </c>
      <c r="F29" s="52">
        <v>103.056939282531</v>
      </c>
      <c r="G29" s="51">
        <v>736121.4743</v>
      </c>
      <c r="H29" s="52">
        <v>7.05942925376766</v>
      </c>
      <c r="I29" s="51">
        <v>86037.254400000005</v>
      </c>
      <c r="J29" s="52">
        <v>10.9172217511105</v>
      </c>
      <c r="K29" s="51">
        <v>98193.657699999996</v>
      </c>
      <c r="L29" s="52">
        <v>13.3393279680334</v>
      </c>
      <c r="M29" s="52">
        <v>-0.123800290005899</v>
      </c>
      <c r="N29" s="51">
        <v>18599849.909699999</v>
      </c>
      <c r="O29" s="51">
        <v>209493839.3479</v>
      </c>
      <c r="P29" s="51">
        <v>118531</v>
      </c>
      <c r="Q29" s="51">
        <v>121902</v>
      </c>
      <c r="R29" s="52">
        <v>-2.7653360896457801</v>
      </c>
      <c r="S29" s="51">
        <v>6.6487876504880603</v>
      </c>
      <c r="T29" s="51">
        <v>6.8375156150022098</v>
      </c>
      <c r="U29" s="53">
        <v>-2.83853199162259</v>
      </c>
    </row>
    <row r="30" spans="1:21" ht="12" thickBot="1">
      <c r="A30" s="75"/>
      <c r="B30" s="64" t="s">
        <v>28</v>
      </c>
      <c r="C30" s="65"/>
      <c r="D30" s="51">
        <v>1176887.9246</v>
      </c>
      <c r="E30" s="51">
        <v>1666062.6947000001</v>
      </c>
      <c r="F30" s="52">
        <v>70.638873815725006</v>
      </c>
      <c r="G30" s="51">
        <v>1465443.7479999999</v>
      </c>
      <c r="H30" s="52">
        <v>-19.6906789355657</v>
      </c>
      <c r="I30" s="51">
        <v>140635.45300000001</v>
      </c>
      <c r="J30" s="52">
        <v>11.9497744908717</v>
      </c>
      <c r="K30" s="51">
        <v>145325.98379999999</v>
      </c>
      <c r="L30" s="52">
        <v>9.9168585623526795</v>
      </c>
      <c r="M30" s="52">
        <v>-3.2275926694947998E-2</v>
      </c>
      <c r="N30" s="51">
        <v>26796209.521699999</v>
      </c>
      <c r="O30" s="51">
        <v>376491589.99330002</v>
      </c>
      <c r="P30" s="51">
        <v>92910</v>
      </c>
      <c r="Q30" s="51">
        <v>93482</v>
      </c>
      <c r="R30" s="52">
        <v>-0.61188250144412804</v>
      </c>
      <c r="S30" s="51">
        <v>12.6669672220428</v>
      </c>
      <c r="T30" s="51">
        <v>14.7657779379988</v>
      </c>
      <c r="U30" s="53">
        <v>-16.569165129784199</v>
      </c>
    </row>
    <row r="31" spans="1:21" ht="12" thickBot="1">
      <c r="A31" s="75"/>
      <c r="B31" s="64" t="s">
        <v>29</v>
      </c>
      <c r="C31" s="65"/>
      <c r="D31" s="51">
        <v>1603649.1802000001</v>
      </c>
      <c r="E31" s="51">
        <v>1290694.3297999999</v>
      </c>
      <c r="F31" s="52">
        <v>124.247015205257</v>
      </c>
      <c r="G31" s="51">
        <v>1237724.1307000001</v>
      </c>
      <c r="H31" s="52">
        <v>29.564346401895701</v>
      </c>
      <c r="I31" s="51">
        <v>-34273.134299999998</v>
      </c>
      <c r="J31" s="52">
        <v>-2.1371965092593102</v>
      </c>
      <c r="K31" s="51">
        <v>-20498.5929</v>
      </c>
      <c r="L31" s="52">
        <v>-1.65615199635859</v>
      </c>
      <c r="M31" s="52">
        <v>0.67197497248701399</v>
      </c>
      <c r="N31" s="51">
        <v>31802105.9914</v>
      </c>
      <c r="O31" s="51">
        <v>360874202.84740001</v>
      </c>
      <c r="P31" s="51">
        <v>65449</v>
      </c>
      <c r="Q31" s="51">
        <v>64884</v>
      </c>
      <c r="R31" s="52">
        <v>0.87078478515505398</v>
      </c>
      <c r="S31" s="51">
        <v>24.502271695518601</v>
      </c>
      <c r="T31" s="51">
        <v>23.0239124514518</v>
      </c>
      <c r="U31" s="53">
        <v>6.0335599181899902</v>
      </c>
    </row>
    <row r="32" spans="1:21" ht="12" thickBot="1">
      <c r="A32" s="75"/>
      <c r="B32" s="64" t="s">
        <v>30</v>
      </c>
      <c r="C32" s="65"/>
      <c r="D32" s="51">
        <v>114391.60520000001</v>
      </c>
      <c r="E32" s="51">
        <v>159021.0852</v>
      </c>
      <c r="F32" s="52">
        <v>71.934866408520804</v>
      </c>
      <c r="G32" s="51">
        <v>135874.12469999999</v>
      </c>
      <c r="H32" s="52">
        <v>-15.810603783046901</v>
      </c>
      <c r="I32" s="51">
        <v>27258.5841</v>
      </c>
      <c r="J32" s="52">
        <v>23.829182265902901</v>
      </c>
      <c r="K32" s="51">
        <v>31822.756399999998</v>
      </c>
      <c r="L32" s="52">
        <v>23.420762761314801</v>
      </c>
      <c r="M32" s="52">
        <v>-0.14342479459133201</v>
      </c>
      <c r="N32" s="51">
        <v>2463998.2096000002</v>
      </c>
      <c r="O32" s="51">
        <v>37783119.037900001</v>
      </c>
      <c r="P32" s="51">
        <v>25005</v>
      </c>
      <c r="Q32" s="51">
        <v>24499</v>
      </c>
      <c r="R32" s="52">
        <v>2.06539042409895</v>
      </c>
      <c r="S32" s="51">
        <v>4.57474925814837</v>
      </c>
      <c r="T32" s="51">
        <v>4.5668221600881704</v>
      </c>
      <c r="U32" s="53">
        <v>0.173279399872761</v>
      </c>
    </row>
    <row r="33" spans="1:21" ht="12" thickBot="1">
      <c r="A33" s="75"/>
      <c r="B33" s="64" t="s">
        <v>31</v>
      </c>
      <c r="C33" s="65"/>
      <c r="D33" s="51">
        <v>3.5043000000000002</v>
      </c>
      <c r="E33" s="54"/>
      <c r="F33" s="54"/>
      <c r="G33" s="54"/>
      <c r="H33" s="54"/>
      <c r="I33" s="51">
        <v>1.8428</v>
      </c>
      <c r="J33" s="52">
        <v>52.586821904517301</v>
      </c>
      <c r="K33" s="54"/>
      <c r="L33" s="54"/>
      <c r="M33" s="54"/>
      <c r="N33" s="51">
        <v>30.4955</v>
      </c>
      <c r="O33" s="51">
        <v>251.80940000000001</v>
      </c>
      <c r="P33" s="51">
        <v>1</v>
      </c>
      <c r="Q33" s="54"/>
      <c r="R33" s="54"/>
      <c r="S33" s="51">
        <v>3.5043000000000002</v>
      </c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242695.33970000001</v>
      </c>
      <c r="E35" s="51">
        <v>265186.7879</v>
      </c>
      <c r="F35" s="52">
        <v>91.518639228557205</v>
      </c>
      <c r="G35" s="51">
        <v>224227.51370000001</v>
      </c>
      <c r="H35" s="52">
        <v>8.2361997844335093</v>
      </c>
      <c r="I35" s="51">
        <v>2792.8136</v>
      </c>
      <c r="J35" s="52">
        <v>1.1507487549832001</v>
      </c>
      <c r="K35" s="51">
        <v>13601.9283</v>
      </c>
      <c r="L35" s="52">
        <v>6.06612813724474</v>
      </c>
      <c r="M35" s="52">
        <v>-0.79467517116672404</v>
      </c>
      <c r="N35" s="51">
        <v>5244307.9156999998</v>
      </c>
      <c r="O35" s="51">
        <v>57272188.924800001</v>
      </c>
      <c r="P35" s="51">
        <v>16768</v>
      </c>
      <c r="Q35" s="51">
        <v>17203</v>
      </c>
      <c r="R35" s="52">
        <v>-2.5286287275475199</v>
      </c>
      <c r="S35" s="51">
        <v>14.473720163406499</v>
      </c>
      <c r="T35" s="51">
        <v>14.626934302156601</v>
      </c>
      <c r="U35" s="53">
        <v>-1.05856778368204</v>
      </c>
    </row>
    <row r="36" spans="1:21" ht="12" customHeight="1" thickBot="1">
      <c r="A36" s="75"/>
      <c r="B36" s="64" t="s">
        <v>69</v>
      </c>
      <c r="C36" s="65"/>
      <c r="D36" s="51">
        <v>209717.12</v>
      </c>
      <c r="E36" s="54"/>
      <c r="F36" s="54"/>
      <c r="G36" s="51">
        <v>6827.35</v>
      </c>
      <c r="H36" s="52">
        <v>2971.7206529619798</v>
      </c>
      <c r="I36" s="51">
        <v>-2900.13</v>
      </c>
      <c r="J36" s="52">
        <v>-1.3828770870017699</v>
      </c>
      <c r="K36" s="51">
        <v>682.73</v>
      </c>
      <c r="L36" s="52">
        <v>9.9999267651431403</v>
      </c>
      <c r="M36" s="52">
        <v>-5.2478432176702396</v>
      </c>
      <c r="N36" s="51">
        <v>5146079.3899999997</v>
      </c>
      <c r="O36" s="51">
        <v>27022770.949999999</v>
      </c>
      <c r="P36" s="51">
        <v>62</v>
      </c>
      <c r="Q36" s="51">
        <v>83</v>
      </c>
      <c r="R36" s="52">
        <v>-25.3012048192771</v>
      </c>
      <c r="S36" s="51">
        <v>3382.5341935483898</v>
      </c>
      <c r="T36" s="51">
        <v>3303.0079518072298</v>
      </c>
      <c r="U36" s="53">
        <v>2.35108463627187</v>
      </c>
    </row>
    <row r="37" spans="1:21" ht="12" thickBot="1">
      <c r="A37" s="75"/>
      <c r="B37" s="64" t="s">
        <v>36</v>
      </c>
      <c r="C37" s="65"/>
      <c r="D37" s="51">
        <v>251885.53</v>
      </c>
      <c r="E37" s="51">
        <v>197321.74280000001</v>
      </c>
      <c r="F37" s="52">
        <v>127.652192011756</v>
      </c>
      <c r="G37" s="51">
        <v>571819.73</v>
      </c>
      <c r="H37" s="52">
        <v>-55.950185559354502</v>
      </c>
      <c r="I37" s="51">
        <v>-25962.48</v>
      </c>
      <c r="J37" s="52">
        <v>-10.307253457552701</v>
      </c>
      <c r="K37" s="51">
        <v>-54147.42</v>
      </c>
      <c r="L37" s="52">
        <v>-9.4693164924547109</v>
      </c>
      <c r="M37" s="52">
        <v>-0.52052230743403805</v>
      </c>
      <c r="N37" s="51">
        <v>14956432.439999999</v>
      </c>
      <c r="O37" s="51">
        <v>146460429.19999999</v>
      </c>
      <c r="P37" s="51">
        <v>111</v>
      </c>
      <c r="Q37" s="51">
        <v>109</v>
      </c>
      <c r="R37" s="52">
        <v>1.8348623853210899</v>
      </c>
      <c r="S37" s="51">
        <v>2269.2390090090098</v>
      </c>
      <c r="T37" s="51">
        <v>2286.32559633028</v>
      </c>
      <c r="U37" s="53">
        <v>-0.75296552075084699</v>
      </c>
    </row>
    <row r="38" spans="1:21" ht="12" thickBot="1">
      <c r="A38" s="75"/>
      <c r="B38" s="64" t="s">
        <v>37</v>
      </c>
      <c r="C38" s="65"/>
      <c r="D38" s="51">
        <v>147726.5</v>
      </c>
      <c r="E38" s="51">
        <v>114486.92110000001</v>
      </c>
      <c r="F38" s="52">
        <v>129.03351630092899</v>
      </c>
      <c r="G38" s="51">
        <v>203616.21</v>
      </c>
      <c r="H38" s="52">
        <v>-27.448556281447299</v>
      </c>
      <c r="I38" s="51">
        <v>381.18</v>
      </c>
      <c r="J38" s="52">
        <v>0.25803088816156899</v>
      </c>
      <c r="K38" s="51">
        <v>-7725.72</v>
      </c>
      <c r="L38" s="52">
        <v>-3.7942558699034801</v>
      </c>
      <c r="M38" s="52">
        <v>-1.04933909072552</v>
      </c>
      <c r="N38" s="51">
        <v>7507531.1699999999</v>
      </c>
      <c r="O38" s="51">
        <v>132837522.67</v>
      </c>
      <c r="P38" s="51">
        <v>59</v>
      </c>
      <c r="Q38" s="51">
        <v>53</v>
      </c>
      <c r="R38" s="52">
        <v>11.320754716981099</v>
      </c>
      <c r="S38" s="51">
        <v>2503.8389830508499</v>
      </c>
      <c r="T38" s="51">
        <v>2499.4516981132101</v>
      </c>
      <c r="U38" s="53">
        <v>0.17522232728777601</v>
      </c>
    </row>
    <row r="39" spans="1:21" ht="12" thickBot="1">
      <c r="A39" s="75"/>
      <c r="B39" s="64" t="s">
        <v>38</v>
      </c>
      <c r="C39" s="65"/>
      <c r="D39" s="51">
        <v>165790.66</v>
      </c>
      <c r="E39" s="51">
        <v>116886.178</v>
      </c>
      <c r="F39" s="52">
        <v>141.839405511232</v>
      </c>
      <c r="G39" s="51">
        <v>313543.71999999997</v>
      </c>
      <c r="H39" s="52">
        <v>-47.123590930158002</v>
      </c>
      <c r="I39" s="51">
        <v>-21867.61</v>
      </c>
      <c r="J39" s="52">
        <v>-13.1898926031177</v>
      </c>
      <c r="K39" s="51">
        <v>-50630.03</v>
      </c>
      <c r="L39" s="52">
        <v>-16.147677905971101</v>
      </c>
      <c r="M39" s="52">
        <v>-0.56809012358870803</v>
      </c>
      <c r="N39" s="51">
        <v>9209799.9499999993</v>
      </c>
      <c r="O39" s="51">
        <v>99208193.379999995</v>
      </c>
      <c r="P39" s="51">
        <v>71</v>
      </c>
      <c r="Q39" s="51">
        <v>97</v>
      </c>
      <c r="R39" s="52">
        <v>-26.8041237113402</v>
      </c>
      <c r="S39" s="51">
        <v>2335.0797183098598</v>
      </c>
      <c r="T39" s="51">
        <v>1987.84072164948</v>
      </c>
      <c r="U39" s="53">
        <v>14.8705414182479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1">
        <v>0.06</v>
      </c>
      <c r="H40" s="54"/>
      <c r="I40" s="54"/>
      <c r="J40" s="54"/>
      <c r="K40" s="51">
        <v>0</v>
      </c>
      <c r="L40" s="52">
        <v>0</v>
      </c>
      <c r="M40" s="54"/>
      <c r="N40" s="51">
        <v>46.31</v>
      </c>
      <c r="O40" s="51">
        <v>4242.24</v>
      </c>
      <c r="P40" s="54"/>
      <c r="Q40" s="54"/>
      <c r="R40" s="54"/>
      <c r="S40" s="54"/>
      <c r="T40" s="54"/>
      <c r="U40" s="55"/>
    </row>
    <row r="41" spans="1:21" ht="12" customHeight="1" thickBot="1">
      <c r="A41" s="75"/>
      <c r="B41" s="64" t="s">
        <v>33</v>
      </c>
      <c r="C41" s="65"/>
      <c r="D41" s="51">
        <v>223429.91459999999</v>
      </c>
      <c r="E41" s="51">
        <v>123416.0333</v>
      </c>
      <c r="F41" s="52">
        <v>181.037996948813</v>
      </c>
      <c r="G41" s="51">
        <v>330388.03470000002</v>
      </c>
      <c r="H41" s="52">
        <v>-32.373484771359998</v>
      </c>
      <c r="I41" s="51">
        <v>15387.531499999999</v>
      </c>
      <c r="J41" s="52">
        <v>6.88696118760455</v>
      </c>
      <c r="K41" s="51">
        <v>19610.3806</v>
      </c>
      <c r="L41" s="52">
        <v>5.93556017178609</v>
      </c>
      <c r="M41" s="52">
        <v>-0.215337437153056</v>
      </c>
      <c r="N41" s="51">
        <v>4576881.1881999997</v>
      </c>
      <c r="O41" s="51">
        <v>59857442.972400002</v>
      </c>
      <c r="P41" s="51">
        <v>258</v>
      </c>
      <c r="Q41" s="51">
        <v>263</v>
      </c>
      <c r="R41" s="52">
        <v>-1.90114068441065</v>
      </c>
      <c r="S41" s="51">
        <v>866.00742093023302</v>
      </c>
      <c r="T41" s="51">
        <v>748.17522813688197</v>
      </c>
      <c r="U41" s="53">
        <v>13.6063721794416</v>
      </c>
    </row>
    <row r="42" spans="1:21" ht="12" thickBot="1">
      <c r="A42" s="75"/>
      <c r="B42" s="64" t="s">
        <v>34</v>
      </c>
      <c r="C42" s="65"/>
      <c r="D42" s="51">
        <v>336003.60340000002</v>
      </c>
      <c r="E42" s="51">
        <v>383173.0637</v>
      </c>
      <c r="F42" s="52">
        <v>87.689776560877803</v>
      </c>
      <c r="G42" s="51">
        <v>479216.00559999997</v>
      </c>
      <c r="H42" s="52">
        <v>-29.884728499560801</v>
      </c>
      <c r="I42" s="51">
        <v>21386.653600000001</v>
      </c>
      <c r="J42" s="52">
        <v>6.3650072152767896</v>
      </c>
      <c r="K42" s="51">
        <v>28042.979200000002</v>
      </c>
      <c r="L42" s="52">
        <v>5.8518452790175299</v>
      </c>
      <c r="M42" s="52">
        <v>-0.237361571055903</v>
      </c>
      <c r="N42" s="51">
        <v>10105485.7696</v>
      </c>
      <c r="O42" s="51">
        <v>147482302.5099</v>
      </c>
      <c r="P42" s="51">
        <v>1750</v>
      </c>
      <c r="Q42" s="51">
        <v>1688</v>
      </c>
      <c r="R42" s="52">
        <v>3.6729857819905098</v>
      </c>
      <c r="S42" s="51">
        <v>192.002059085714</v>
      </c>
      <c r="T42" s="51">
        <v>196.32560296208499</v>
      </c>
      <c r="U42" s="53">
        <v>-2.25182161949673</v>
      </c>
    </row>
    <row r="43" spans="1:21" ht="12" thickBot="1">
      <c r="A43" s="75"/>
      <c r="B43" s="64" t="s">
        <v>39</v>
      </c>
      <c r="C43" s="65"/>
      <c r="D43" s="51">
        <v>131194.03</v>
      </c>
      <c r="E43" s="51">
        <v>82114.541299999997</v>
      </c>
      <c r="F43" s="52">
        <v>159.76954620094801</v>
      </c>
      <c r="G43" s="51">
        <v>296658.2</v>
      </c>
      <c r="H43" s="52">
        <v>-55.7760311361695</v>
      </c>
      <c r="I43" s="51">
        <v>-11144.42</v>
      </c>
      <c r="J43" s="52">
        <v>-8.4946090915874795</v>
      </c>
      <c r="K43" s="51">
        <v>-44920.55</v>
      </c>
      <c r="L43" s="52">
        <v>-15.1421905748771</v>
      </c>
      <c r="M43" s="52">
        <v>-0.75190820237063005</v>
      </c>
      <c r="N43" s="51">
        <v>8553144.0899999999</v>
      </c>
      <c r="O43" s="51">
        <v>67703867.049999997</v>
      </c>
      <c r="P43" s="51">
        <v>103</v>
      </c>
      <c r="Q43" s="51">
        <v>145</v>
      </c>
      <c r="R43" s="52">
        <v>-28.965517241379299</v>
      </c>
      <c r="S43" s="51">
        <v>1273.72844660194</v>
      </c>
      <c r="T43" s="51">
        <v>1532.27220689655</v>
      </c>
      <c r="U43" s="53">
        <v>-20.298185298785999</v>
      </c>
    </row>
    <row r="44" spans="1:21" ht="12" thickBot="1">
      <c r="A44" s="75"/>
      <c r="B44" s="64" t="s">
        <v>40</v>
      </c>
      <c r="C44" s="65"/>
      <c r="D44" s="51">
        <v>63863.23</v>
      </c>
      <c r="E44" s="51">
        <v>17306.061799999999</v>
      </c>
      <c r="F44" s="52">
        <v>369.02231563740298</v>
      </c>
      <c r="G44" s="51">
        <v>99124.87</v>
      </c>
      <c r="H44" s="52">
        <v>-35.572949553426902</v>
      </c>
      <c r="I44" s="51">
        <v>8767.15</v>
      </c>
      <c r="J44" s="52">
        <v>13.728009059360099</v>
      </c>
      <c r="K44" s="51">
        <v>13327.73</v>
      </c>
      <c r="L44" s="52">
        <v>13.4453946824848</v>
      </c>
      <c r="M44" s="52">
        <v>-0.34218730421459598</v>
      </c>
      <c r="N44" s="51">
        <v>3449918.72</v>
      </c>
      <c r="O44" s="51">
        <v>26880601.109999999</v>
      </c>
      <c r="P44" s="51">
        <v>60</v>
      </c>
      <c r="Q44" s="51">
        <v>66</v>
      </c>
      <c r="R44" s="52">
        <v>-9.0909090909090899</v>
      </c>
      <c r="S44" s="51">
        <v>1064.3871666666701</v>
      </c>
      <c r="T44" s="51">
        <v>1184.27909090909</v>
      </c>
      <c r="U44" s="53">
        <v>-11.263939287983799</v>
      </c>
    </row>
    <row r="45" spans="1:21" ht="12" thickBot="1">
      <c r="A45" s="76"/>
      <c r="B45" s="64" t="s">
        <v>35</v>
      </c>
      <c r="C45" s="65"/>
      <c r="D45" s="56">
        <v>15493.4728</v>
      </c>
      <c r="E45" s="57"/>
      <c r="F45" s="57"/>
      <c r="G45" s="56">
        <v>37716.015899999999</v>
      </c>
      <c r="H45" s="58">
        <v>-58.920706680474197</v>
      </c>
      <c r="I45" s="56">
        <v>919.45259999999996</v>
      </c>
      <c r="J45" s="58">
        <v>5.9344513129425698</v>
      </c>
      <c r="K45" s="56">
        <v>5565.4465</v>
      </c>
      <c r="L45" s="58">
        <v>14.756188762769099</v>
      </c>
      <c r="M45" s="58">
        <v>-0.83479266218801995</v>
      </c>
      <c r="N45" s="56">
        <v>592910.46799999999</v>
      </c>
      <c r="O45" s="56">
        <v>8198415.0595000004</v>
      </c>
      <c r="P45" s="56">
        <v>32</v>
      </c>
      <c r="Q45" s="56">
        <v>35</v>
      </c>
      <c r="R45" s="58">
        <v>-8.5714285714285801</v>
      </c>
      <c r="S45" s="56">
        <v>484.17102499999999</v>
      </c>
      <c r="T45" s="56">
        <v>736.24212285714304</v>
      </c>
      <c r="U45" s="59">
        <v>-52.062408703028602</v>
      </c>
    </row>
  </sheetData>
  <mergeCells count="43">
    <mergeCell ref="B36:C36"/>
    <mergeCell ref="B25:C25"/>
    <mergeCell ref="B26:C26"/>
    <mergeCell ref="B27:C27"/>
    <mergeCell ref="B28:C28"/>
    <mergeCell ref="B29:C29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7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71067</v>
      </c>
      <c r="D2" s="37">
        <v>691565.96893333294</v>
      </c>
      <c r="E2" s="37">
        <v>564302.92282734998</v>
      </c>
      <c r="F2" s="37">
        <v>127263.046105983</v>
      </c>
      <c r="G2" s="37">
        <v>564302.92282734998</v>
      </c>
      <c r="H2" s="37">
        <v>0.184021556616316</v>
      </c>
    </row>
    <row r="3" spans="1:8">
      <c r="A3" s="37">
        <v>2</v>
      </c>
      <c r="B3" s="37">
        <v>13</v>
      </c>
      <c r="C3" s="37">
        <v>13037</v>
      </c>
      <c r="D3" s="37">
        <v>217229.11886561499</v>
      </c>
      <c r="E3" s="37">
        <v>189850.45529957599</v>
      </c>
      <c r="F3" s="37">
        <v>27378.6635660389</v>
      </c>
      <c r="G3" s="37">
        <v>189850.45529957599</v>
      </c>
      <c r="H3" s="37">
        <v>0.12603588187906001</v>
      </c>
    </row>
    <row r="4" spans="1:8">
      <c r="A4" s="37">
        <v>3</v>
      </c>
      <c r="B4" s="37">
        <v>14</v>
      </c>
      <c r="C4" s="37">
        <v>128503</v>
      </c>
      <c r="D4" s="37">
        <v>158404.818030414</v>
      </c>
      <c r="E4" s="37">
        <v>118629.469412361</v>
      </c>
      <c r="F4" s="37">
        <v>39775.348618053198</v>
      </c>
      <c r="G4" s="37">
        <v>118629.469412361</v>
      </c>
      <c r="H4" s="37">
        <v>0.25109936119756399</v>
      </c>
    </row>
    <row r="5" spans="1:8">
      <c r="A5" s="37">
        <v>4</v>
      </c>
      <c r="B5" s="37">
        <v>15</v>
      </c>
      <c r="C5" s="37">
        <v>3425</v>
      </c>
      <c r="D5" s="37">
        <v>49173.611532478601</v>
      </c>
      <c r="E5" s="37">
        <v>38799.9590034188</v>
      </c>
      <c r="F5" s="37">
        <v>10373.6525290598</v>
      </c>
      <c r="G5" s="37">
        <v>38799.9590034188</v>
      </c>
      <c r="H5" s="37">
        <v>0.210959744581871</v>
      </c>
    </row>
    <row r="6" spans="1:8">
      <c r="A6" s="37">
        <v>5</v>
      </c>
      <c r="B6" s="37">
        <v>16</v>
      </c>
      <c r="C6" s="37">
        <v>3996</v>
      </c>
      <c r="D6" s="37">
        <v>187659.75149743599</v>
      </c>
      <c r="E6" s="37">
        <v>159918.46193589701</v>
      </c>
      <c r="F6" s="37">
        <v>27741.289561538499</v>
      </c>
      <c r="G6" s="37">
        <v>159918.46193589701</v>
      </c>
      <c r="H6" s="37">
        <v>0.14782759403748599</v>
      </c>
    </row>
    <row r="7" spans="1:8">
      <c r="A7" s="37">
        <v>6</v>
      </c>
      <c r="B7" s="37">
        <v>17</v>
      </c>
      <c r="C7" s="37">
        <v>16540</v>
      </c>
      <c r="D7" s="37">
        <v>262396.111200855</v>
      </c>
      <c r="E7" s="37">
        <v>186342.83474359001</v>
      </c>
      <c r="F7" s="37">
        <v>76053.276457265005</v>
      </c>
      <c r="G7" s="37">
        <v>186342.83474359001</v>
      </c>
      <c r="H7" s="37">
        <v>0.28984147710576802</v>
      </c>
    </row>
    <row r="8" spans="1:8">
      <c r="A8" s="37">
        <v>7</v>
      </c>
      <c r="B8" s="37">
        <v>18</v>
      </c>
      <c r="C8" s="37">
        <v>55850</v>
      </c>
      <c r="D8" s="37">
        <v>123690.022698291</v>
      </c>
      <c r="E8" s="37">
        <v>98435.803324786306</v>
      </c>
      <c r="F8" s="37">
        <v>25254.2193735043</v>
      </c>
      <c r="G8" s="37">
        <v>98435.803324786306</v>
      </c>
      <c r="H8" s="37">
        <v>0.204173455728966</v>
      </c>
    </row>
    <row r="9" spans="1:8">
      <c r="A9" s="37">
        <v>8</v>
      </c>
      <c r="B9" s="37">
        <v>19</v>
      </c>
      <c r="C9" s="37">
        <v>18484</v>
      </c>
      <c r="D9" s="37">
        <v>72722.989472649599</v>
      </c>
      <c r="E9" s="37">
        <v>58190.792754700902</v>
      </c>
      <c r="F9" s="37">
        <v>14532.1967179487</v>
      </c>
      <c r="G9" s="37">
        <v>58190.792754700902</v>
      </c>
      <c r="H9" s="37">
        <v>0.199829473778909</v>
      </c>
    </row>
    <row r="10" spans="1:8">
      <c r="A10" s="37">
        <v>9</v>
      </c>
      <c r="B10" s="37">
        <v>21</v>
      </c>
      <c r="C10" s="37">
        <v>376316</v>
      </c>
      <c r="D10" s="37">
        <v>1397205.0786085499</v>
      </c>
      <c r="E10" s="37">
        <v>1447005.0342367501</v>
      </c>
      <c r="F10" s="37">
        <v>-49799.955628205098</v>
      </c>
      <c r="G10" s="37">
        <v>1447005.0342367501</v>
      </c>
      <c r="H10" s="37">
        <v>-3.5642552686539097E-2</v>
      </c>
    </row>
    <row r="11" spans="1:8">
      <c r="A11" s="37">
        <v>10</v>
      </c>
      <c r="B11" s="37">
        <v>22</v>
      </c>
      <c r="C11" s="37">
        <v>40732.339999999997</v>
      </c>
      <c r="D11" s="37">
        <v>464874.56523247901</v>
      </c>
      <c r="E11" s="37">
        <v>433355.21123333299</v>
      </c>
      <c r="F11" s="37">
        <v>31519.3539991453</v>
      </c>
      <c r="G11" s="37">
        <v>433355.21123333299</v>
      </c>
      <c r="H11" s="37">
        <v>6.7801846683917505E-2</v>
      </c>
    </row>
    <row r="12" spans="1:8">
      <c r="A12" s="37">
        <v>11</v>
      </c>
      <c r="B12" s="37">
        <v>23</v>
      </c>
      <c r="C12" s="37">
        <v>219481.74799999999</v>
      </c>
      <c r="D12" s="37">
        <v>1878606.89862564</v>
      </c>
      <c r="E12" s="37">
        <v>1585706.71032308</v>
      </c>
      <c r="F12" s="37">
        <v>292900.18830256403</v>
      </c>
      <c r="G12" s="37">
        <v>1585706.71032308</v>
      </c>
      <c r="H12" s="37">
        <v>0.155913506182078</v>
      </c>
    </row>
    <row r="13" spans="1:8">
      <c r="A13" s="37">
        <v>12</v>
      </c>
      <c r="B13" s="37">
        <v>24</v>
      </c>
      <c r="C13" s="37">
        <v>29800</v>
      </c>
      <c r="D13" s="37">
        <v>598057.61534188001</v>
      </c>
      <c r="E13" s="37">
        <v>539234.58065811999</v>
      </c>
      <c r="F13" s="37">
        <v>58823.034683760699</v>
      </c>
      <c r="G13" s="37">
        <v>539234.58065811999</v>
      </c>
      <c r="H13" s="37">
        <v>9.8356802379540698E-2</v>
      </c>
    </row>
    <row r="14" spans="1:8">
      <c r="A14" s="37">
        <v>13</v>
      </c>
      <c r="B14" s="37">
        <v>25</v>
      </c>
      <c r="C14" s="37">
        <v>94452</v>
      </c>
      <c r="D14" s="37">
        <v>1203245.7969</v>
      </c>
      <c r="E14" s="37">
        <v>1115124.4135</v>
      </c>
      <c r="F14" s="37">
        <v>88121.383400000006</v>
      </c>
      <c r="G14" s="37">
        <v>1115124.4135</v>
      </c>
      <c r="H14" s="37">
        <v>7.3236394115842998E-2</v>
      </c>
    </row>
    <row r="15" spans="1:8">
      <c r="A15" s="37">
        <v>14</v>
      </c>
      <c r="B15" s="37">
        <v>26</v>
      </c>
      <c r="C15" s="37">
        <v>64126</v>
      </c>
      <c r="D15" s="37">
        <v>364701.00532189698</v>
      </c>
      <c r="E15" s="37">
        <v>319473.78739142301</v>
      </c>
      <c r="F15" s="37">
        <v>45227.217930474202</v>
      </c>
      <c r="G15" s="37">
        <v>319473.78739142301</v>
      </c>
      <c r="H15" s="37">
        <v>0.124011772028309</v>
      </c>
    </row>
    <row r="16" spans="1:8">
      <c r="A16" s="37">
        <v>15</v>
      </c>
      <c r="B16" s="37">
        <v>27</v>
      </c>
      <c r="C16" s="37">
        <v>209757.24299999999</v>
      </c>
      <c r="D16" s="37">
        <v>1497128.0756999999</v>
      </c>
      <c r="E16" s="37">
        <v>1333758.1529000001</v>
      </c>
      <c r="F16" s="37">
        <v>163369.9228</v>
      </c>
      <c r="G16" s="37">
        <v>1333758.1529000001</v>
      </c>
      <c r="H16" s="37">
        <v>0.109122209015828</v>
      </c>
    </row>
    <row r="17" spans="1:8">
      <c r="A17" s="37">
        <v>16</v>
      </c>
      <c r="B17" s="37">
        <v>29</v>
      </c>
      <c r="C17" s="37">
        <v>228017</v>
      </c>
      <c r="D17" s="37">
        <v>3071551.9841641001</v>
      </c>
      <c r="E17" s="37">
        <v>2668008.4653444402</v>
      </c>
      <c r="F17" s="37">
        <v>403543.51881965803</v>
      </c>
      <c r="G17" s="37">
        <v>2668008.4653444402</v>
      </c>
      <c r="H17" s="37">
        <v>0.13138098293637701</v>
      </c>
    </row>
    <row r="18" spans="1:8">
      <c r="A18" s="37">
        <v>17</v>
      </c>
      <c r="B18" s="37">
        <v>31</v>
      </c>
      <c r="C18" s="37">
        <v>32500.499</v>
      </c>
      <c r="D18" s="37">
        <v>294840.40666033601</v>
      </c>
      <c r="E18" s="37">
        <v>248271.42505332301</v>
      </c>
      <c r="F18" s="37">
        <v>46568.981607013098</v>
      </c>
      <c r="G18" s="37">
        <v>248271.42505332301</v>
      </c>
      <c r="H18" s="37">
        <v>0.15794640271495</v>
      </c>
    </row>
    <row r="19" spans="1:8">
      <c r="A19" s="37">
        <v>18</v>
      </c>
      <c r="B19" s="37">
        <v>32</v>
      </c>
      <c r="C19" s="37">
        <v>22675.357</v>
      </c>
      <c r="D19" s="37">
        <v>359955.62126740802</v>
      </c>
      <c r="E19" s="37">
        <v>333267.82144302398</v>
      </c>
      <c r="F19" s="37">
        <v>26687.799824383801</v>
      </c>
      <c r="G19" s="37">
        <v>333267.82144302398</v>
      </c>
      <c r="H19" s="37">
        <v>7.4141917079710504E-2</v>
      </c>
    </row>
    <row r="20" spans="1:8">
      <c r="A20" s="37">
        <v>19</v>
      </c>
      <c r="B20" s="37">
        <v>33</v>
      </c>
      <c r="C20" s="37">
        <v>39870.671999999999</v>
      </c>
      <c r="D20" s="37">
        <v>592579.90837308101</v>
      </c>
      <c r="E20" s="37">
        <v>470815.06045092898</v>
      </c>
      <c r="F20" s="37">
        <v>121764.847922152</v>
      </c>
      <c r="G20" s="37">
        <v>470815.06045092898</v>
      </c>
      <c r="H20" s="37">
        <v>0.20548257914524201</v>
      </c>
    </row>
    <row r="21" spans="1:8">
      <c r="A21" s="37">
        <v>20</v>
      </c>
      <c r="B21" s="37">
        <v>34</v>
      </c>
      <c r="C21" s="37">
        <v>45231.419000000002</v>
      </c>
      <c r="D21" s="37">
        <v>245699.44618877501</v>
      </c>
      <c r="E21" s="37">
        <v>177228.76603678401</v>
      </c>
      <c r="F21" s="37">
        <v>68470.680151991604</v>
      </c>
      <c r="G21" s="37">
        <v>177228.76603678401</v>
      </c>
      <c r="H21" s="37">
        <v>0.27867657503543702</v>
      </c>
    </row>
    <row r="22" spans="1:8">
      <c r="A22" s="37">
        <v>21</v>
      </c>
      <c r="B22" s="37">
        <v>35</v>
      </c>
      <c r="C22" s="37">
        <v>43922.63</v>
      </c>
      <c r="D22" s="37">
        <v>1224053.1290876099</v>
      </c>
      <c r="E22" s="37">
        <v>1173788.79903628</v>
      </c>
      <c r="F22" s="37">
        <v>50264.330051327401</v>
      </c>
      <c r="G22" s="37">
        <v>1173788.79903628</v>
      </c>
      <c r="H22" s="37">
        <v>4.10638467047535E-2</v>
      </c>
    </row>
    <row r="23" spans="1:8">
      <c r="A23" s="37">
        <v>22</v>
      </c>
      <c r="B23" s="37">
        <v>36</v>
      </c>
      <c r="C23" s="37">
        <v>166649.92600000001</v>
      </c>
      <c r="D23" s="37">
        <v>788087.542909735</v>
      </c>
      <c r="E23" s="37">
        <v>702050.16453086794</v>
      </c>
      <c r="F23" s="37">
        <v>86037.378378866197</v>
      </c>
      <c r="G23" s="37">
        <v>702050.16453086794</v>
      </c>
      <c r="H23" s="37">
        <v>0.109172361818084</v>
      </c>
    </row>
    <row r="24" spans="1:8">
      <c r="A24" s="37">
        <v>23</v>
      </c>
      <c r="B24" s="37">
        <v>37</v>
      </c>
      <c r="C24" s="37">
        <v>169502.19899999999</v>
      </c>
      <c r="D24" s="37">
        <v>1176887.89492566</v>
      </c>
      <c r="E24" s="37">
        <v>1036252.51183596</v>
      </c>
      <c r="F24" s="37">
        <v>140635.383089699</v>
      </c>
      <c r="G24" s="37">
        <v>1036252.51183596</v>
      </c>
      <c r="H24" s="37">
        <v>0.11949768851907699</v>
      </c>
    </row>
    <row r="25" spans="1:8">
      <c r="A25" s="37">
        <v>24</v>
      </c>
      <c r="B25" s="37">
        <v>38</v>
      </c>
      <c r="C25" s="37">
        <v>286434.62900000002</v>
      </c>
      <c r="D25" s="37">
        <v>1603649.1032221201</v>
      </c>
      <c r="E25" s="37">
        <v>1637922.28852301</v>
      </c>
      <c r="F25" s="37">
        <v>-34273.185300885001</v>
      </c>
      <c r="G25" s="37">
        <v>1637922.28852301</v>
      </c>
      <c r="H25" s="37">
        <v>-2.1371997921503998E-2</v>
      </c>
    </row>
    <row r="26" spans="1:8">
      <c r="A26" s="37">
        <v>25</v>
      </c>
      <c r="B26" s="37">
        <v>39</v>
      </c>
      <c r="C26" s="37">
        <v>81352.832999999999</v>
      </c>
      <c r="D26" s="37">
        <v>114391.566856675</v>
      </c>
      <c r="E26" s="37">
        <v>87133.030240054795</v>
      </c>
      <c r="F26" s="37">
        <v>27258.5366166202</v>
      </c>
      <c r="G26" s="37">
        <v>87133.030240054795</v>
      </c>
      <c r="H26" s="37">
        <v>0.238291487437823</v>
      </c>
    </row>
    <row r="27" spans="1:8">
      <c r="A27" s="37">
        <v>26</v>
      </c>
      <c r="B27" s="37">
        <v>40</v>
      </c>
      <c r="C27" s="37">
        <v>0.16200000000000001</v>
      </c>
      <c r="D27" s="37">
        <v>3.5043000000000002</v>
      </c>
      <c r="E27" s="37">
        <v>1.6615</v>
      </c>
      <c r="F27" s="37">
        <v>1.8428</v>
      </c>
      <c r="G27" s="37">
        <v>1.6615</v>
      </c>
      <c r="H27" s="37">
        <v>0.525868219045173</v>
      </c>
    </row>
    <row r="28" spans="1:8">
      <c r="A28" s="37">
        <v>27</v>
      </c>
      <c r="B28" s="37">
        <v>42</v>
      </c>
      <c r="C28" s="37">
        <v>13819.132</v>
      </c>
      <c r="D28" s="37">
        <v>242695.33929999999</v>
      </c>
      <c r="E28" s="37">
        <v>239902.51920000001</v>
      </c>
      <c r="F28" s="37">
        <v>2792.8200999999999</v>
      </c>
      <c r="G28" s="37">
        <v>239902.51920000001</v>
      </c>
      <c r="H28" s="37">
        <v>1.15075143513479E-2</v>
      </c>
    </row>
    <row r="29" spans="1:8">
      <c r="A29" s="37">
        <v>28</v>
      </c>
      <c r="B29" s="37">
        <v>75</v>
      </c>
      <c r="C29" s="37">
        <v>4069</v>
      </c>
      <c r="D29" s="37">
        <v>223429.914529915</v>
      </c>
      <c r="E29" s="37">
        <v>208042.384615385</v>
      </c>
      <c r="F29" s="37">
        <v>15387.5299145299</v>
      </c>
      <c r="G29" s="37">
        <v>208042.384615385</v>
      </c>
      <c r="H29" s="37">
        <v>6.8869604801597498E-2</v>
      </c>
    </row>
    <row r="30" spans="1:8">
      <c r="A30" s="37">
        <v>29</v>
      </c>
      <c r="B30" s="37">
        <v>76</v>
      </c>
      <c r="C30" s="37">
        <v>1875</v>
      </c>
      <c r="D30" s="37">
        <v>336003.59287264902</v>
      </c>
      <c r="E30" s="37">
        <v>314616.945658974</v>
      </c>
      <c r="F30" s="37">
        <v>21386.647213675202</v>
      </c>
      <c r="G30" s="37">
        <v>314616.945658974</v>
      </c>
      <c r="H30" s="37">
        <v>6.3650055140276704E-2</v>
      </c>
    </row>
    <row r="31" spans="1:8" ht="14.25">
      <c r="A31" s="30">
        <v>30</v>
      </c>
      <c r="B31" s="31">
        <v>99</v>
      </c>
      <c r="C31" s="30">
        <v>32</v>
      </c>
      <c r="D31" s="30">
        <v>15493.472505861901</v>
      </c>
      <c r="E31" s="30">
        <v>14574.0201043794</v>
      </c>
      <c r="F31" s="30">
        <v>919.45240148249002</v>
      </c>
      <c r="G31" s="30">
        <v>14574.0201043794</v>
      </c>
      <c r="H31" s="30">
        <v>5.9344501443083203E-2</v>
      </c>
    </row>
    <row r="32" spans="1:8" ht="14.25">
      <c r="A32" s="30"/>
      <c r="B32" s="33">
        <v>70</v>
      </c>
      <c r="C32" s="34">
        <v>92</v>
      </c>
      <c r="D32" s="34">
        <v>209717.12</v>
      </c>
      <c r="E32" s="34">
        <v>212617.25</v>
      </c>
      <c r="F32" s="30"/>
      <c r="G32" s="30"/>
      <c r="H32" s="30"/>
    </row>
    <row r="33" spans="1:8" ht="14.25">
      <c r="A33" s="30"/>
      <c r="B33" s="33">
        <v>71</v>
      </c>
      <c r="C33" s="34">
        <v>101</v>
      </c>
      <c r="D33" s="34">
        <v>251885.53</v>
      </c>
      <c r="E33" s="34">
        <v>277848.01</v>
      </c>
      <c r="F33" s="30"/>
      <c r="G33" s="30"/>
      <c r="H33" s="30"/>
    </row>
    <row r="34" spans="1:8" ht="14.25">
      <c r="A34" s="30"/>
      <c r="B34" s="33">
        <v>72</v>
      </c>
      <c r="C34" s="34">
        <v>57</v>
      </c>
      <c r="D34" s="34">
        <v>147726.5</v>
      </c>
      <c r="E34" s="34">
        <v>147345.32</v>
      </c>
      <c r="F34" s="30"/>
      <c r="G34" s="30"/>
      <c r="H34" s="30"/>
    </row>
    <row r="35" spans="1:8" ht="14.25">
      <c r="A35" s="30"/>
      <c r="B35" s="33">
        <v>73</v>
      </c>
      <c r="C35" s="34">
        <v>67</v>
      </c>
      <c r="D35" s="34">
        <v>165790.66</v>
      </c>
      <c r="E35" s="34">
        <v>187658.27</v>
      </c>
      <c r="F35" s="30"/>
      <c r="G35" s="30"/>
      <c r="H35" s="30"/>
    </row>
    <row r="36" spans="1:8" ht="14.25">
      <c r="A36" s="30"/>
      <c r="B36" s="33">
        <v>77</v>
      </c>
      <c r="C36" s="34">
        <v>93</v>
      </c>
      <c r="D36" s="34">
        <v>131194.03</v>
      </c>
      <c r="E36" s="34">
        <v>142338.45000000001</v>
      </c>
      <c r="F36" s="30"/>
      <c r="G36" s="30"/>
      <c r="H36" s="30"/>
    </row>
    <row r="37" spans="1:8" ht="14.25">
      <c r="A37" s="30"/>
      <c r="B37" s="33">
        <v>78</v>
      </c>
      <c r="C37" s="34">
        <v>56</v>
      </c>
      <c r="D37" s="34">
        <v>63863.23</v>
      </c>
      <c r="E37" s="34">
        <v>55096.08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2015-10-26T01:06:00Z</dcterms:modified>
</cp:coreProperties>
</file>