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<sst xmlns="http://schemas.openxmlformats.org/spreadsheetml/2006/main" count="117" uniqueCount="75">
  <si>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</si>
  <si>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</si>
  <si>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</si>
  <si>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</si>
  <si>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</si>
  <si>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</si>
  <si>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</si>
  <si>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</si>
  <si>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</si>
  <si>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</si>
  <si>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</si>
  <si>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</si>
  <si>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</si>
  <si>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</si>
  <si>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</si>
  <si>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</si>
  <si>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</si>
  <si>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</si>
  <si>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</si>
  <si>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</si>
  <si>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</si>
  <si>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</si>
  <si>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</si>
  <si>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</si>
  <si>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</si>
  <si>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</si>
  <si>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</si>
  <si>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</si>
  <si>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</si>
  <si>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</si>
  <si>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</si>
  <si>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</si>
  <si>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</si>
  <si>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</si>
  <si>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</si>
  <si>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</si>
  <si>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</si>
  <si>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</si>
  <si>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</si>
  <si>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</si>
  <si>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</si>
  <si>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</si>
  <si>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</si>
  <si>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</si>
  <si>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</si>
  <si>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</si>
  <si>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</si>
  <si>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</si>
  <si>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</si>
  <si>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</si>
  <si>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</si>
  <si>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</si>
  <si>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</si>
  <si>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</si>
  <si>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</si>
  <si>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</si>
  <si>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</si>
  <si>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</si>
  <si>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</si>
  <si>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</si>
  <si>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</si>
  <si>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</si>
  <si>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</si>
  <si>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</si>
  <si>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</si>
  <si>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</si>
  <si>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</si>
  <si>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</si>
  <si>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</si>
  <si>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</si>
  <si>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</si>
  <si>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</si>
  <si>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</si>
  <si>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</si>
  <si>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  <phoneticPr fontId="23" type="noConversion"/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</si>
</sst>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ac420708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b104fbe5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446" Type="http://schemas.openxmlformats.org/officeDocument/2006/relationships/image" Target="cid:edd0fa3b13" TargetMode="External"/><Relationship Id="rId467" Type="http://schemas.openxmlformats.org/officeDocument/2006/relationships/hyperlink" Target="cid:f70f25d6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b104fc0e13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a1adc425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a1adc44a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a7919029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a7919052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ac42073b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a1adc44a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a7919052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ac42073b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b104fc0e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13149781.975600004</v>
      </c>
      <c r="F3" s="25">
        <f>RA!I7</f>
        <v>1655485.3563000001</v>
      </c>
      <c r="G3" s="16">
        <f>SUM(G4:G40)</f>
        <v>11494296.619300002</v>
      </c>
      <c r="H3" s="27">
        <f>RA!J7</f>
        <v>12.5894509838401</v>
      </c>
      <c r="I3" s="20">
        <f>SUM(I4:I40)</f>
        <v>13149786.014812186</v>
      </c>
      <c r="J3" s="21">
        <f>SUM(J4:J40)</f>
        <v>11494296.650640722</v>
      </c>
      <c r="K3" s="22">
        <f>E3-I3</f>
        <v>-4.0392121821641922</v>
      </c>
      <c r="L3" s="22">
        <f>G3-J3</f>
        <v>-3.1340720131993294E-2</v>
      </c>
    </row>
    <row r="4" spans="1:13">
      <c r="A4" s="63">
        <f>RA!A8</f>
        <v>42305</v>
      </c>
      <c r="B4" s="12">
        <v>12</v>
      </c>
      <c r="C4" s="61" t="s">
        <v>6</v>
      </c>
      <c r="D4" s="61"/>
      <c r="E4" s="15">
        <f>VLOOKUP(C4,RA!B8:D36,3,0)</f>
        <v>458949.3665</v>
      </c>
      <c r="F4" s="25">
        <f>VLOOKUP(C4,RA!B8:I39,8,0)</f>
        <v>127889.5735</v>
      </c>
      <c r="G4" s="16">
        <f t="shared" ref="G4:G40" si="0">E4-F4</f>
        <v>331059.79300000001</v>
      </c>
      <c r="H4" s="27">
        <f>RA!J8</f>
        <v>27.8657261203562</v>
      </c>
      <c r="I4" s="20">
        <f>VLOOKUP(B4,RMS!B:D,3,FALSE)</f>
        <v>458949.94692735001</v>
      </c>
      <c r="J4" s="21">
        <f>VLOOKUP(B4,RMS!B:E,4,FALSE)</f>
        <v>331059.80337435898</v>
      </c>
      <c r="K4" s="22">
        <f t="shared" ref="K4:K40" si="1">E4-I4</f>
        <v>-0.58042735001072288</v>
      </c>
      <c r="L4" s="22">
        <f t="shared" ref="L4:L40" si="2">G4-J4</f>
        <v>-1.0374358971603215E-2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66567.392800000001</v>
      </c>
      <c r="F5" s="25">
        <f>VLOOKUP(C5,RA!B9:I40,8,0)</f>
        <v>15765.3261</v>
      </c>
      <c r="G5" s="16">
        <f t="shared" si="0"/>
        <v>50802.066700000003</v>
      </c>
      <c r="H5" s="27">
        <f>RA!J9</f>
        <v>23.683256076088998</v>
      </c>
      <c r="I5" s="20">
        <f>VLOOKUP(B5,RMS!B:D,3,FALSE)</f>
        <v>66567.448176461694</v>
      </c>
      <c r="J5" s="21">
        <f>VLOOKUP(B5,RMS!B:E,4,FALSE)</f>
        <v>50802.074688881301</v>
      </c>
      <c r="K5" s="22">
        <f t="shared" si="1"/>
        <v>-5.5376461692503653E-2</v>
      </c>
      <c r="L5" s="22">
        <f t="shared" si="2"/>
        <v>-7.9888812979334034E-3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83251.377500000002</v>
      </c>
      <c r="F6" s="25">
        <f>VLOOKUP(C6,RA!B10:I41,8,0)</f>
        <v>24985.830600000001</v>
      </c>
      <c r="G6" s="16">
        <f t="shared" si="0"/>
        <v>58265.546900000001</v>
      </c>
      <c r="H6" s="27">
        <f>RA!J10</f>
        <v>30.012513126284301</v>
      </c>
      <c r="I6" s="20">
        <f>VLOOKUP(B6,RMS!B:D,3,FALSE)</f>
        <v>83253.105146917806</v>
      </c>
      <c r="J6" s="21">
        <f>VLOOKUP(B6,RMS!B:E,4,FALSE)</f>
        <v>58265.547020047001</v>
      </c>
      <c r="K6" s="22">
        <f>E6-I6</f>
        <v>-1.727646917803213</v>
      </c>
      <c r="L6" s="22">
        <f t="shared" si="2"/>
        <v>-1.2004699965473264E-4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38509.274100000002</v>
      </c>
      <c r="F7" s="25">
        <f>VLOOKUP(C7,RA!B11:I42,8,0)</f>
        <v>9210.8732999999993</v>
      </c>
      <c r="G7" s="16">
        <f t="shared" si="0"/>
        <v>29298.400800000003</v>
      </c>
      <c r="H7" s="27">
        <f>RA!J11</f>
        <v>23.9185845884329</v>
      </c>
      <c r="I7" s="20">
        <f>VLOOKUP(B7,RMS!B:D,3,FALSE)</f>
        <v>38509.302652136801</v>
      </c>
      <c r="J7" s="21">
        <f>VLOOKUP(B7,RMS!B:E,4,FALSE)</f>
        <v>29298.4007649573</v>
      </c>
      <c r="K7" s="22">
        <f t="shared" si="1"/>
        <v>-2.8552136798680294E-2</v>
      </c>
      <c r="L7" s="22">
        <f t="shared" si="2"/>
        <v>3.5042703530052677E-5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141738.4607</v>
      </c>
      <c r="F8" s="25">
        <f>VLOOKUP(C8,RA!B12:I43,8,0)</f>
        <v>26597.369200000001</v>
      </c>
      <c r="G8" s="16">
        <f t="shared" si="0"/>
        <v>115141.09149999999</v>
      </c>
      <c r="H8" s="27">
        <f>RA!J12</f>
        <v>18.765103747172301</v>
      </c>
      <c r="I8" s="20">
        <f>VLOOKUP(B8,RMS!B:D,3,FALSE)</f>
        <v>141738.46684786299</v>
      </c>
      <c r="J8" s="21">
        <f>VLOOKUP(B8,RMS!B:E,4,FALSE)</f>
        <v>115141.096688889</v>
      </c>
      <c r="K8" s="22">
        <f t="shared" si="1"/>
        <v>-6.1478629941120744E-3</v>
      </c>
      <c r="L8" s="22">
        <f t="shared" si="2"/>
        <v>-5.1888890011468902E-3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194537.99290000001</v>
      </c>
      <c r="F9" s="25">
        <f>VLOOKUP(C9,RA!B13:I44,8,0)</f>
        <v>65039.052799999998</v>
      </c>
      <c r="G9" s="16">
        <f t="shared" si="0"/>
        <v>129498.94010000001</v>
      </c>
      <c r="H9" s="27">
        <f>RA!J13</f>
        <v>33.432571103698301</v>
      </c>
      <c r="I9" s="20">
        <f>VLOOKUP(B9,RMS!B:D,3,FALSE)</f>
        <v>194538.14070769199</v>
      </c>
      <c r="J9" s="21">
        <f>VLOOKUP(B9,RMS!B:E,4,FALSE)</f>
        <v>129498.93722735</v>
      </c>
      <c r="K9" s="22">
        <f t="shared" si="1"/>
        <v>-0.14780769197386689</v>
      </c>
      <c r="L9" s="22">
        <f t="shared" si="2"/>
        <v>2.8726500022457913E-3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119275.5027</v>
      </c>
      <c r="F10" s="25">
        <f>VLOOKUP(C10,RA!B14:I45,8,0)</f>
        <v>23995.213599999999</v>
      </c>
      <c r="G10" s="16">
        <f t="shared" si="0"/>
        <v>95280.289099999995</v>
      </c>
      <c r="H10" s="27">
        <f>RA!J14</f>
        <v>20.117470106458001</v>
      </c>
      <c r="I10" s="20">
        <f>VLOOKUP(B10,RMS!B:D,3,FALSE)</f>
        <v>119275.49917350399</v>
      </c>
      <c r="J10" s="21">
        <f>VLOOKUP(B10,RMS!B:E,4,FALSE)</f>
        <v>95280.290040170905</v>
      </c>
      <c r="K10" s="22">
        <f t="shared" si="1"/>
        <v>3.5264960024505854E-3</v>
      </c>
      <c r="L10" s="22">
        <f t="shared" si="2"/>
        <v>-9.4017091032583266E-4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67467.348700000002</v>
      </c>
      <c r="F11" s="25">
        <f>VLOOKUP(C11,RA!B15:I46,8,0)</f>
        <v>18033.227200000001</v>
      </c>
      <c r="G11" s="16">
        <f t="shared" si="0"/>
        <v>49434.121500000001</v>
      </c>
      <c r="H11" s="27">
        <f>RA!J15</f>
        <v>26.728821492877199</v>
      </c>
      <c r="I11" s="20">
        <f>VLOOKUP(B11,RMS!B:D,3,FALSE)</f>
        <v>67467.357207692301</v>
      </c>
      <c r="J11" s="21">
        <f>VLOOKUP(B11,RMS!B:E,4,FALSE)</f>
        <v>49434.122214529903</v>
      </c>
      <c r="K11" s="22">
        <f t="shared" si="1"/>
        <v>-8.5076922987354919E-3</v>
      </c>
      <c r="L11" s="22">
        <f t="shared" si="2"/>
        <v>-7.1452990232501179E-4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541176.71230000001</v>
      </c>
      <c r="F12" s="25">
        <f>VLOOKUP(C12,RA!B16:I47,8,0)</f>
        <v>49543.655100000004</v>
      </c>
      <c r="G12" s="16">
        <f t="shared" si="0"/>
        <v>491633.05720000004</v>
      </c>
      <c r="H12" s="27">
        <f>RA!J16</f>
        <v>9.1548017447830592</v>
      </c>
      <c r="I12" s="20">
        <f>VLOOKUP(B12,RMS!B:D,3,FALSE)</f>
        <v>541176.35792136798</v>
      </c>
      <c r="J12" s="21">
        <f>VLOOKUP(B12,RMS!B:E,4,FALSE)</f>
        <v>491633.05754188</v>
      </c>
      <c r="K12" s="22">
        <f t="shared" si="1"/>
        <v>0.35437863203696907</v>
      </c>
      <c r="L12" s="22">
        <f t="shared" si="2"/>
        <v>-3.4187996061518788E-4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737296.17740000004</v>
      </c>
      <c r="F13" s="25">
        <f>VLOOKUP(C13,RA!B17:I48,8,0)</f>
        <v>22929.1564</v>
      </c>
      <c r="G13" s="16">
        <f t="shared" si="0"/>
        <v>714367.02100000007</v>
      </c>
      <c r="H13" s="27">
        <f>RA!J17</f>
        <v>3.10989763718257</v>
      </c>
      <c r="I13" s="20">
        <f>VLOOKUP(B13,RMS!B:D,3,FALSE)</f>
        <v>737296.15969145298</v>
      </c>
      <c r="J13" s="21">
        <f>VLOOKUP(B13,RMS!B:E,4,FALSE)</f>
        <v>714367.02257863199</v>
      </c>
      <c r="K13" s="22">
        <f t="shared" si="1"/>
        <v>1.7708547064103186E-2</v>
      </c>
      <c r="L13" s="22">
        <f t="shared" si="2"/>
        <v>-1.5786319272592664E-3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VLOOKUP(C14,RA!B18:D45,3,0)</f>
        <v>1090217.808</v>
      </c>
      <c r="F14" s="25">
        <f>VLOOKUP(C14,RA!B18:I49,8,0)</f>
        <v>192524.86749999999</v>
      </c>
      <c r="G14" s="16">
        <f t="shared" si="0"/>
        <v>897692.94050000003</v>
      </c>
      <c r="H14" s="27">
        <f>RA!J18</f>
        <v>17.6593031307373</v>
      </c>
      <c r="I14" s="20">
        <f>VLOOKUP(B14,RMS!B:D,3,FALSE)</f>
        <v>1090217.69923248</v>
      </c>
      <c r="J14" s="21">
        <f>VLOOKUP(B14,RMS!B:E,4,FALSE)</f>
        <v>897692.94469316199</v>
      </c>
      <c r="K14" s="22">
        <f t="shared" si="1"/>
        <v>0.10876751993782818</v>
      </c>
      <c r="L14" s="22">
        <f t="shared" si="2"/>
        <v>-4.1931619634851813E-3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VLOOKUP(C15,RA!B18:D46,3,0)</f>
        <v>496093.1924</v>
      </c>
      <c r="F15" s="25">
        <f>VLOOKUP(C15,RA!B19:I50,8,0)</f>
        <v>49585.350200000001</v>
      </c>
      <c r="G15" s="16">
        <f t="shared" si="0"/>
        <v>446507.84220000001</v>
      </c>
      <c r="H15" s="27">
        <f>RA!J19</f>
        <v>9.9951684400497296</v>
      </c>
      <c r="I15" s="20">
        <f>VLOOKUP(B15,RMS!B:D,3,FALSE)</f>
        <v>496093.14499487198</v>
      </c>
      <c r="J15" s="21">
        <f>VLOOKUP(B15,RMS!B:E,4,FALSE)</f>
        <v>446507.84156581201</v>
      </c>
      <c r="K15" s="22">
        <f t="shared" si="1"/>
        <v>4.7405128017999232E-2</v>
      </c>
      <c r="L15" s="22">
        <f t="shared" si="2"/>
        <v>6.341880070976913E-4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VLOOKUP(C16,RA!B20:D47,3,0)</f>
        <v>786870.02229999995</v>
      </c>
      <c r="F16" s="25">
        <f>VLOOKUP(C16,RA!B20:I51,8,0)</f>
        <v>84253.5098</v>
      </c>
      <c r="G16" s="16">
        <f t="shared" si="0"/>
        <v>702616.51249999995</v>
      </c>
      <c r="H16" s="27">
        <f>RA!J20</f>
        <v>10.7074240233132</v>
      </c>
      <c r="I16" s="20">
        <f>VLOOKUP(B16,RMS!B:D,3,FALSE)</f>
        <v>786870.14320000005</v>
      </c>
      <c r="J16" s="21">
        <f>VLOOKUP(B16,RMS!B:E,4,FALSE)</f>
        <v>702616.51249999995</v>
      </c>
      <c r="K16" s="22">
        <f t="shared" si="1"/>
        <v>-0.12090000009629875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VLOOKUP(C17,RA!B20:D48,3,0)</f>
        <v>250166.55379999999</v>
      </c>
      <c r="F17" s="25">
        <f>VLOOKUP(C17,RA!B21:I52,8,0)</f>
        <v>43411.693800000001</v>
      </c>
      <c r="G17" s="16">
        <f t="shared" si="0"/>
        <v>206754.86</v>
      </c>
      <c r="H17" s="27">
        <f>RA!J21</f>
        <v>17.353116609947101</v>
      </c>
      <c r="I17" s="20">
        <f>VLOOKUP(B17,RMS!B:D,3,FALSE)</f>
        <v>250166.31285312001</v>
      </c>
      <c r="J17" s="21">
        <f>VLOOKUP(B17,RMS!B:E,4,FALSE)</f>
        <v>206754.86001484</v>
      </c>
      <c r="K17" s="22">
        <f t="shared" si="1"/>
        <v>0.24094687998876907</v>
      </c>
      <c r="L17" s="22">
        <f t="shared" si="2"/>
        <v>-1.4840014046058059E-5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VLOOKUP(C18,RA!B22:D49,3,0)</f>
        <v>931591.1642</v>
      </c>
      <c r="F18" s="25">
        <f>VLOOKUP(C18,RA!B22:I53,8,0)</f>
        <v>102730.34639999999</v>
      </c>
      <c r="G18" s="16">
        <f t="shared" si="0"/>
        <v>828860.81779999996</v>
      </c>
      <c r="H18" s="27">
        <f>RA!J22</f>
        <v>11.0274066938172</v>
      </c>
      <c r="I18" s="20">
        <f>VLOOKUP(B18,RMS!B:D,3,FALSE)</f>
        <v>931592.63399999996</v>
      </c>
      <c r="J18" s="21">
        <f>VLOOKUP(B18,RMS!B:E,4,FALSE)</f>
        <v>828860.81810000003</v>
      </c>
      <c r="K18" s="22">
        <f t="shared" si="1"/>
        <v>-1.4697999999625608</v>
      </c>
      <c r="L18" s="22">
        <f t="shared" si="2"/>
        <v>-3.0000007245689631E-4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VLOOKUP(C19,RA!B22:D50,3,0)</f>
        <v>1931772.267</v>
      </c>
      <c r="F19" s="25">
        <f>VLOOKUP(C19,RA!B23:I54,8,0)</f>
        <v>317960.87530000001</v>
      </c>
      <c r="G19" s="16">
        <f t="shared" si="0"/>
        <v>1613811.3917</v>
      </c>
      <c r="H19" s="27">
        <f>RA!J23</f>
        <v>16.4595423969817</v>
      </c>
      <c r="I19" s="20">
        <f>VLOOKUP(B19,RMS!B:D,3,FALSE)</f>
        <v>1931773.3120051301</v>
      </c>
      <c r="J19" s="21">
        <f>VLOOKUP(B19,RMS!B:E,4,FALSE)</f>
        <v>1613811.4186846199</v>
      </c>
      <c r="K19" s="22">
        <f t="shared" si="1"/>
        <v>-1.0450051301158965</v>
      </c>
      <c r="L19" s="22">
        <f t="shared" si="2"/>
        <v>-2.6984619908034801E-2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VLOOKUP(C20,RA!B24:D51,3,0)</f>
        <v>191661.34580000001</v>
      </c>
      <c r="F20" s="25">
        <f>VLOOKUP(C20,RA!B24:I55,8,0)</f>
        <v>33989.098400000003</v>
      </c>
      <c r="G20" s="16">
        <f t="shared" si="0"/>
        <v>157672.24739999999</v>
      </c>
      <c r="H20" s="27">
        <f>RA!J24</f>
        <v>17.733934956017599</v>
      </c>
      <c r="I20" s="20">
        <f>VLOOKUP(B20,RMS!B:D,3,FALSE)</f>
        <v>191661.339129748</v>
      </c>
      <c r="J20" s="21">
        <f>VLOOKUP(B20,RMS!B:E,4,FALSE)</f>
        <v>157672.24076523201</v>
      </c>
      <c r="K20" s="22">
        <f t="shared" si="1"/>
        <v>6.6702520125545561E-3</v>
      </c>
      <c r="L20" s="22">
        <f t="shared" si="2"/>
        <v>6.6347679821774364E-3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VLOOKUP(C21,RA!B24:D52,3,0)</f>
        <v>250001.03049999999</v>
      </c>
      <c r="F21" s="25">
        <f>VLOOKUP(C21,RA!B25:I56,8,0)</f>
        <v>18779.605500000001</v>
      </c>
      <c r="G21" s="16">
        <f t="shared" si="0"/>
        <v>231221.42499999999</v>
      </c>
      <c r="H21" s="27">
        <f>RA!J25</f>
        <v>7.5118112363140801</v>
      </c>
      <c r="I21" s="20">
        <f>VLOOKUP(B21,RMS!B:D,3,FALSE)</f>
        <v>250001.03304922499</v>
      </c>
      <c r="J21" s="21">
        <f>VLOOKUP(B21,RMS!B:E,4,FALSE)</f>
        <v>231221.43331613301</v>
      </c>
      <c r="K21" s="22">
        <f t="shared" si="1"/>
        <v>-2.5492249988019466E-3</v>
      </c>
      <c r="L21" s="22">
        <f t="shared" si="2"/>
        <v>-8.3161330258008093E-3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VLOOKUP(C22,RA!B26:D53,3,0)</f>
        <v>495770.54060000001</v>
      </c>
      <c r="F22" s="25">
        <f>VLOOKUP(C22,RA!B26:I57,8,0)</f>
        <v>94966.816500000001</v>
      </c>
      <c r="G22" s="16">
        <f t="shared" si="0"/>
        <v>400803.72409999999</v>
      </c>
      <c r="H22" s="27">
        <f>RA!J26</f>
        <v>19.155397249918799</v>
      </c>
      <c r="I22" s="20">
        <f>VLOOKUP(B22,RMS!B:D,3,FALSE)</f>
        <v>495770.50732298603</v>
      </c>
      <c r="J22" s="21">
        <f>VLOOKUP(B22,RMS!B:E,4,FALSE)</f>
        <v>400803.74900489103</v>
      </c>
      <c r="K22" s="22">
        <f t="shared" si="1"/>
        <v>3.3277013979386538E-2</v>
      </c>
      <c r="L22" s="22">
        <f t="shared" si="2"/>
        <v>-2.4904891033656895E-2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VLOOKUP(C23,RA!B26:D54,3,0)</f>
        <v>187595.42009999999</v>
      </c>
      <c r="F23" s="25">
        <f>VLOOKUP(C23,RA!B27:I58,8,0)</f>
        <v>52189.533799999997</v>
      </c>
      <c r="G23" s="16">
        <f t="shared" si="0"/>
        <v>135405.88629999998</v>
      </c>
      <c r="H23" s="27">
        <f>RA!J27</f>
        <v>27.820260095997899</v>
      </c>
      <c r="I23" s="20">
        <f>VLOOKUP(B23,RMS!B:D,3,FALSE)</f>
        <v>187595.2573611</v>
      </c>
      <c r="J23" s="21">
        <f>VLOOKUP(B23,RMS!B:E,4,FALSE)</f>
        <v>135405.90646916599</v>
      </c>
      <c r="K23" s="22">
        <f t="shared" si="1"/>
        <v>0.16273889999138191</v>
      </c>
      <c r="L23" s="22">
        <f t="shared" si="2"/>
        <v>-2.0169166004052386E-2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VLOOKUP(C24,RA!B28:D55,3,0)</f>
        <v>890078.26809999999</v>
      </c>
      <c r="F24" s="25">
        <f>VLOOKUP(C24,RA!B28:I59,8,0)</f>
        <v>47970.388299999999</v>
      </c>
      <c r="G24" s="16">
        <f t="shared" si="0"/>
        <v>842107.8798</v>
      </c>
      <c r="H24" s="27">
        <f>RA!J28</f>
        <v>5.3894573117035698</v>
      </c>
      <c r="I24" s="20">
        <f>VLOOKUP(B24,RMS!B:D,3,FALSE)</f>
        <v>890078.26835663698</v>
      </c>
      <c r="J24" s="21">
        <f>VLOOKUP(B24,RMS!B:E,4,FALSE)</f>
        <v>842107.90117699106</v>
      </c>
      <c r="K24" s="22">
        <f t="shared" si="1"/>
        <v>-2.5663699489086866E-4</v>
      </c>
      <c r="L24" s="22">
        <f t="shared" si="2"/>
        <v>-2.1376991062425077E-2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VLOOKUP(C25,RA!B28:D56,3,0)</f>
        <v>573992.04639999999</v>
      </c>
      <c r="F25" s="25">
        <f>VLOOKUP(C25,RA!B29:I60,8,0)</f>
        <v>75670.024699999994</v>
      </c>
      <c r="G25" s="16">
        <f t="shared" si="0"/>
        <v>498322.02169999998</v>
      </c>
      <c r="H25" s="27">
        <f>RA!J29</f>
        <v>13.183113803508601</v>
      </c>
      <c r="I25" s="20">
        <f>VLOOKUP(B25,RMS!B:D,3,FALSE)</f>
        <v>573992.04319557501</v>
      </c>
      <c r="J25" s="21">
        <f>VLOOKUP(B25,RMS!B:E,4,FALSE)</f>
        <v>498321.969413938</v>
      </c>
      <c r="K25" s="22">
        <f t="shared" si="1"/>
        <v>3.2044249819591641E-3</v>
      </c>
      <c r="L25" s="22">
        <f t="shared" si="2"/>
        <v>5.2286061982158571E-2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VLOOKUP(C26,RA!B30:D57,3,0)</f>
        <v>829070.62580000004</v>
      </c>
      <c r="F26" s="25">
        <f>VLOOKUP(C26,RA!B30:I61,8,0)</f>
        <v>94198.1394</v>
      </c>
      <c r="G26" s="16">
        <f t="shared" si="0"/>
        <v>734872.48640000005</v>
      </c>
      <c r="H26" s="27">
        <f>RA!J30</f>
        <v>11.3618956538359</v>
      </c>
      <c r="I26" s="20">
        <f>VLOOKUP(B26,RMS!B:D,3,FALSE)</f>
        <v>829070.58034778805</v>
      </c>
      <c r="J26" s="21">
        <f>VLOOKUP(B26,RMS!B:E,4,FALSE)</f>
        <v>734872.49473180505</v>
      </c>
      <c r="K26" s="22">
        <f t="shared" si="1"/>
        <v>4.5452211983501911E-2</v>
      </c>
      <c r="L26" s="22">
        <f t="shared" si="2"/>
        <v>-8.3318050019443035E-3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VLOOKUP(C27,RA!B30:D58,3,0)</f>
        <v>778653.32649999997</v>
      </c>
      <c r="F27" s="25">
        <f>VLOOKUP(C27,RA!B31:I62,8,0)</f>
        <v>38820.546000000002</v>
      </c>
      <c r="G27" s="16">
        <f t="shared" si="0"/>
        <v>739832.78049999999</v>
      </c>
      <c r="H27" s="27">
        <f>RA!J31</f>
        <v>4.9856007389702004</v>
      </c>
      <c r="I27" s="20">
        <f>VLOOKUP(B27,RMS!B:D,3,FALSE)</f>
        <v>778653.26681769895</v>
      </c>
      <c r="J27" s="21">
        <f>VLOOKUP(B27,RMS!B:E,4,FALSE)</f>
        <v>739832.72216902697</v>
      </c>
      <c r="K27" s="22">
        <f t="shared" si="1"/>
        <v>5.9682301012799144E-2</v>
      </c>
      <c r="L27" s="22">
        <f t="shared" si="2"/>
        <v>5.8330973028205335E-2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VLOOKUP(C28,RA!B32:D59,3,0)</f>
        <v>86034.762799999997</v>
      </c>
      <c r="F28" s="25">
        <f>VLOOKUP(C28,RA!B32:I63,8,0)</f>
        <v>22467.1996</v>
      </c>
      <c r="G28" s="16">
        <f t="shared" si="0"/>
        <v>63567.563199999997</v>
      </c>
      <c r="H28" s="27">
        <f>RA!J32</f>
        <v>26.114094894674398</v>
      </c>
      <c r="I28" s="20">
        <f>VLOOKUP(B28,RMS!B:D,3,FALSE)</f>
        <v>86034.700016118295</v>
      </c>
      <c r="J28" s="21">
        <f>VLOOKUP(B28,RMS!B:E,4,FALSE)</f>
        <v>63567.57397926</v>
      </c>
      <c r="K28" s="22">
        <f t="shared" si="1"/>
        <v>6.2783881701761857E-2</v>
      </c>
      <c r="L28" s="22">
        <f t="shared" si="2"/>
        <v>-1.0779260002891533E-2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VLOOKUP(C30,RA!B34:D62,3,0)</f>
        <v>191623.1085</v>
      </c>
      <c r="F30" s="25">
        <f>VLOOKUP(C30,RA!B34:I66,8,0)</f>
        <v>5014.8966</v>
      </c>
      <c r="G30" s="16">
        <f t="shared" si="0"/>
        <v>186608.21189999999</v>
      </c>
      <c r="H30" s="27">
        <f>RA!J34</f>
        <v>0</v>
      </c>
      <c r="I30" s="20">
        <f>VLOOKUP(B30,RMS!B:D,3,FALSE)</f>
        <v>191623.10769999999</v>
      </c>
      <c r="J30" s="21">
        <f>VLOOKUP(B30,RMS!B:E,4,FALSE)</f>
        <v>186608.21170000001</v>
      </c>
      <c r="K30" s="22">
        <f t="shared" si="1"/>
        <v>8.0000000889413059E-4</v>
      </c>
      <c r="L30" s="22">
        <f t="shared" si="2"/>
        <v>1.999999803956598E-4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VLOOKUP(C31,RA!B35:D63,3,0)</f>
        <v>86787.22</v>
      </c>
      <c r="F31" s="25">
        <f>VLOOKUP(C31,RA!B35:I67,8,0)</f>
        <v>2604.75</v>
      </c>
      <c r="G31" s="16">
        <f t="shared" si="0"/>
        <v>84182.47</v>
      </c>
      <c r="H31" s="27">
        <f>RA!J35</f>
        <v>2.6170625449383098</v>
      </c>
      <c r="I31" s="20">
        <f>VLOOKUP(B31,RMS!B:D,3,FALSE)</f>
        <v>86787.22</v>
      </c>
      <c r="J31" s="21">
        <f>VLOOKUP(B31,RMS!B:E,4,FALSE)</f>
        <v>84182.47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VLOOKUP(C32,RA!B34:D63,3,0)</f>
        <v>126773.56</v>
      </c>
      <c r="F32" s="25">
        <f>VLOOKUP(C32,RA!B34:I67,8,0)</f>
        <v>-13182.16</v>
      </c>
      <c r="G32" s="16">
        <f t="shared" si="0"/>
        <v>139955.72</v>
      </c>
      <c r="H32" s="27">
        <f>RA!J35</f>
        <v>2.6170625449383098</v>
      </c>
      <c r="I32" s="20">
        <f>VLOOKUP(B32,RMS!B:D,3,FALSE)</f>
        <v>126773.56</v>
      </c>
      <c r="J32" s="21">
        <f>VLOOKUP(B32,RMS!B:E,4,FALSE)</f>
        <v>139955.72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VLOOKUP(C33,RA!B34:D64,3,0)</f>
        <v>3502.57</v>
      </c>
      <c r="F33" s="25">
        <f>VLOOKUP(C33,RA!B34:I68,8,0)</f>
        <v>-173.5</v>
      </c>
      <c r="G33" s="16">
        <f t="shared" si="0"/>
        <v>3676.07</v>
      </c>
      <c r="H33" s="27">
        <f>RA!J34</f>
        <v>0</v>
      </c>
      <c r="I33" s="20">
        <f>VLOOKUP(B33,RMS!B:D,3,FALSE)</f>
        <v>3502.57</v>
      </c>
      <c r="J33" s="21">
        <f>VLOOKUP(B33,RMS!B:E,4,FALSE)</f>
        <v>3676.07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VLOOKUP(C34,RA!B35:D65,3,0)</f>
        <v>82393.5</v>
      </c>
      <c r="F34" s="25">
        <f>VLOOKUP(C34,RA!B35:I69,8,0)</f>
        <v>-10465.540000000001</v>
      </c>
      <c r="G34" s="16">
        <f t="shared" si="0"/>
        <v>92859.040000000008</v>
      </c>
      <c r="H34" s="27">
        <f>RA!J35</f>
        <v>2.6170625449383098</v>
      </c>
      <c r="I34" s="20">
        <f>VLOOKUP(B34,RMS!B:D,3,FALSE)</f>
        <v>82393.5</v>
      </c>
      <c r="J34" s="21">
        <f>VLOOKUP(B34,RMS!B:E,4,FALSE)</f>
        <v>92859.04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3.0013059526506298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VLOOKUP(C36,RA!B8:D66,3,0)</f>
        <v>79548.290699999998</v>
      </c>
      <c r="F36" s="25">
        <f>VLOOKUP(C36,RA!B8:I70,8,0)</f>
        <v>4705.2632000000003</v>
      </c>
      <c r="G36" s="16">
        <f t="shared" si="0"/>
        <v>74843.027499999997</v>
      </c>
      <c r="H36" s="27">
        <f>RA!J36</f>
        <v>3.0013059526506298</v>
      </c>
      <c r="I36" s="20">
        <f>VLOOKUP(B36,RMS!B:D,3,FALSE)</f>
        <v>79548.290598290594</v>
      </c>
      <c r="J36" s="21">
        <f>VLOOKUP(B36,RMS!B:E,4,FALSE)</f>
        <v>74843.027777777796</v>
      </c>
      <c r="K36" s="22">
        <f t="shared" si="1"/>
        <v>1.0170940367970616E-4</v>
      </c>
      <c r="L36" s="22">
        <f t="shared" si="2"/>
        <v>-2.777777990559116E-4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VLOOKUP(C37,RA!B8:D67,3,0)</f>
        <v>257562.83189999999</v>
      </c>
      <c r="F37" s="25">
        <f>VLOOKUP(C37,RA!B8:I71,8,0)</f>
        <v>13569.192300000001</v>
      </c>
      <c r="G37" s="16">
        <f t="shared" si="0"/>
        <v>243993.63959999999</v>
      </c>
      <c r="H37" s="27">
        <f>RA!J37</f>
        <v>-10.398193440335699</v>
      </c>
      <c r="I37" s="20">
        <f>VLOOKUP(B37,RMS!B:D,3,FALSE)</f>
        <v>257562.825599145</v>
      </c>
      <c r="J37" s="21">
        <f>VLOOKUP(B37,RMS!B:E,4,FALSE)</f>
        <v>243993.63848632501</v>
      </c>
      <c r="K37" s="22">
        <f t="shared" si="1"/>
        <v>6.3008549914229661E-3</v>
      </c>
      <c r="L37" s="22">
        <f t="shared" si="2"/>
        <v>1.1136749817524105E-3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VLOOKUP(C38,RA!B9:D68,3,0)</f>
        <v>55949.599999999999</v>
      </c>
      <c r="F38" s="25">
        <f>VLOOKUP(C38,RA!B9:I72,8,0)</f>
        <v>-6369.65</v>
      </c>
      <c r="G38" s="16">
        <f t="shared" si="0"/>
        <v>62319.25</v>
      </c>
      <c r="H38" s="27">
        <f>RA!J38</f>
        <v>-4.9535055687680796</v>
      </c>
      <c r="I38" s="20">
        <f>VLOOKUP(B38,RMS!B:D,3,FALSE)</f>
        <v>55949.599999999999</v>
      </c>
      <c r="J38" s="21">
        <f>VLOOKUP(B38,RMS!B:E,4,FALSE)</f>
        <v>62319.25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VLOOKUP(C39,RA!B10:D69,3,0)</f>
        <v>40212.86</v>
      </c>
      <c r="F39" s="25">
        <f>VLOOKUP(C39,RA!B10:I73,8,0)</f>
        <v>5640.93</v>
      </c>
      <c r="G39" s="16">
        <f t="shared" si="0"/>
        <v>34571.93</v>
      </c>
      <c r="H39" s="27">
        <f>RA!J39</f>
        <v>-12.701900028521701</v>
      </c>
      <c r="I39" s="20">
        <f>VLOOKUP(B39,RMS!B:D,3,FALSE)</f>
        <v>40212.86</v>
      </c>
      <c r="J39" s="21">
        <f>VLOOKUP(B39,RMS!B:E,4,FALSE)</f>
        <v>34571.93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VLOOKUP(C40,RA!B8:D70,3,0)</f>
        <v>7090.4546</v>
      </c>
      <c r="F40" s="25">
        <f>VLOOKUP(C40,RA!B8:I74,8,0)</f>
        <v>633.90120000000002</v>
      </c>
      <c r="G40" s="16">
        <f t="shared" si="0"/>
        <v>6456.5533999999998</v>
      </c>
      <c r="H40" s="27">
        <f>RA!J40</f>
        <v>0</v>
      </c>
      <c r="I40" s="20">
        <f>VLOOKUP(B40,RMS!B:D,3,FALSE)</f>
        <v>7090.4545798351101</v>
      </c>
      <c r="J40" s="21">
        <f>VLOOKUP(B40,RMS!B:E,4,FALSE)</f>
        <v>6456.5539520459897</v>
      </c>
      <c r="K40" s="22">
        <f t="shared" si="1"/>
        <v>2.0164889974694233E-5</v>
      </c>
      <c r="L40" s="22">
        <f t="shared" si="2"/>
        <v>-5.5204598993441323E-4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13149781.9756</v>
      </c>
      <c r="E7" s="48">
        <v>13516605.236099999</v>
      </c>
      <c r="F7" s="49">
        <v>97.286128772035994</v>
      </c>
      <c r="G7" s="48">
        <v>13947703.050100001</v>
      </c>
      <c r="H7" s="49">
        <v>-5.7208062978819898</v>
      </c>
      <c r="I7" s="48">
        <v>1655485.3563000001</v>
      </c>
      <c r="J7" s="49">
        <v>12.5894509838401</v>
      </c>
      <c r="K7" s="48">
        <v>1702265.0264999999</v>
      </c>
      <c r="L7" s="49">
        <v>12.204626241220399</v>
      </c>
      <c r="M7" s="49">
        <v>-2.7480838454505E-2</v>
      </c>
      <c r="N7" s="48">
        <v>544983110.38740003</v>
      </c>
      <c r="O7" s="48">
        <v>6557955018.8404999</v>
      </c>
      <c r="P7" s="48">
        <v>751640</v>
      </c>
      <c r="Q7" s="48">
        <v>802913</v>
      </c>
      <c r="R7" s="49">
        <v>-6.3858724419706698</v>
      </c>
      <c r="S7" s="48">
        <v>17.4947873657602</v>
      </c>
      <c r="T7" s="48">
        <v>17.236059681310401</v>
      </c>
      <c r="U7" s="50">
        <v>1.47888441877351</v>
      </c>
    </row>
    <row r="8" spans="1:23" ht="12" thickBot="1">
      <c r="A8" s="74">
        <v>42305</v>
      </c>
      <c r="B8" s="64" t="s">
        <v>6</v>
      </c>
      <c r="C8" s="65"/>
      <c r="D8" s="51">
        <v>458949.3665</v>
      </c>
      <c r="E8" s="51">
        <v>486726.74560000002</v>
      </c>
      <c r="F8" s="52">
        <v>94.293023888432899</v>
      </c>
      <c r="G8" s="51">
        <v>465827.55239999999</v>
      </c>
      <c r="H8" s="52">
        <v>-1.47655196962111</v>
      </c>
      <c r="I8" s="51">
        <v>127889.5735</v>
      </c>
      <c r="J8" s="52">
        <v>27.8657261203562</v>
      </c>
      <c r="K8" s="51">
        <v>108786.13099999999</v>
      </c>
      <c r="L8" s="52">
        <v>23.3533054108802</v>
      </c>
      <c r="M8" s="52">
        <v>0.175605496071921</v>
      </c>
      <c r="N8" s="51">
        <v>18368715.697000001</v>
      </c>
      <c r="O8" s="51">
        <v>234326060.46110001</v>
      </c>
      <c r="P8" s="51">
        <v>18491</v>
      </c>
      <c r="Q8" s="51">
        <v>19982</v>
      </c>
      <c r="R8" s="52">
        <v>-7.4617155439895901</v>
      </c>
      <c r="S8" s="51">
        <v>24.8201485317181</v>
      </c>
      <c r="T8" s="51">
        <v>24.239137408667801</v>
      </c>
      <c r="U8" s="53">
        <v>2.3408849560583498</v>
      </c>
    </row>
    <row r="9" spans="1:23" ht="12" thickBot="1">
      <c r="A9" s="75"/>
      <c r="B9" s="64" t="s">
        <v>7</v>
      </c>
      <c r="C9" s="65"/>
      <c r="D9" s="51">
        <v>66567.392800000001</v>
      </c>
      <c r="E9" s="51">
        <v>69583.795499999993</v>
      </c>
      <c r="F9" s="52">
        <v>95.665078804159194</v>
      </c>
      <c r="G9" s="51">
        <v>63961.529399999999</v>
      </c>
      <c r="H9" s="52">
        <v>4.0741105230670103</v>
      </c>
      <c r="I9" s="51">
        <v>15765.3261</v>
      </c>
      <c r="J9" s="52">
        <v>23.683256076088998</v>
      </c>
      <c r="K9" s="51">
        <v>14534.996499999999</v>
      </c>
      <c r="L9" s="52">
        <v>22.724591854427999</v>
      </c>
      <c r="M9" s="52">
        <v>8.4646019694604002E-2</v>
      </c>
      <c r="N9" s="51">
        <v>2919866.9670000002</v>
      </c>
      <c r="O9" s="51">
        <v>38436491.805699997</v>
      </c>
      <c r="P9" s="51">
        <v>3824</v>
      </c>
      <c r="Q9" s="51">
        <v>3864</v>
      </c>
      <c r="R9" s="52">
        <v>-1.0351966873706</v>
      </c>
      <c r="S9" s="51">
        <v>17.407791004184102</v>
      </c>
      <c r="T9" s="51">
        <v>16.996670160455501</v>
      </c>
      <c r="U9" s="53">
        <v>2.3617059949180099</v>
      </c>
    </row>
    <row r="10" spans="1:23" ht="12" thickBot="1">
      <c r="A10" s="75"/>
      <c r="B10" s="64" t="s">
        <v>8</v>
      </c>
      <c r="C10" s="65"/>
      <c r="D10" s="51">
        <v>83251.377500000002</v>
      </c>
      <c r="E10" s="51">
        <v>83764.818599999999</v>
      </c>
      <c r="F10" s="52">
        <v>99.387044455439195</v>
      </c>
      <c r="G10" s="51">
        <v>82903.930399999997</v>
      </c>
      <c r="H10" s="52">
        <v>0.41909605289354201</v>
      </c>
      <c r="I10" s="51">
        <v>24985.830600000001</v>
      </c>
      <c r="J10" s="52">
        <v>30.012513126284301</v>
      </c>
      <c r="K10" s="51">
        <v>21147.980599999999</v>
      </c>
      <c r="L10" s="52">
        <v>25.509020498743499</v>
      </c>
      <c r="M10" s="52">
        <v>0.18147595614873999</v>
      </c>
      <c r="N10" s="51">
        <v>3792897.8692999999</v>
      </c>
      <c r="O10" s="51">
        <v>58811245.627599999</v>
      </c>
      <c r="P10" s="51">
        <v>67873</v>
      </c>
      <c r="Q10" s="51">
        <v>71933</v>
      </c>
      <c r="R10" s="52">
        <v>-5.6441410757232404</v>
      </c>
      <c r="S10" s="51">
        <v>1.22657577387179</v>
      </c>
      <c r="T10" s="51">
        <v>1.17733496170047</v>
      </c>
      <c r="U10" s="53">
        <v>4.0144941079250298</v>
      </c>
    </row>
    <row r="11" spans="1:23" ht="12" thickBot="1">
      <c r="A11" s="75"/>
      <c r="B11" s="64" t="s">
        <v>9</v>
      </c>
      <c r="C11" s="65"/>
      <c r="D11" s="51">
        <v>38509.274100000002</v>
      </c>
      <c r="E11" s="51">
        <v>44673.633199999997</v>
      </c>
      <c r="F11" s="52">
        <v>86.201348181369795</v>
      </c>
      <c r="G11" s="51">
        <v>39003.632700000002</v>
      </c>
      <c r="H11" s="52">
        <v>-1.26746809406807</v>
      </c>
      <c r="I11" s="51">
        <v>9210.8732999999993</v>
      </c>
      <c r="J11" s="52">
        <v>23.9185845884329</v>
      </c>
      <c r="K11" s="51">
        <v>9087.2415999999994</v>
      </c>
      <c r="L11" s="52">
        <v>23.298449326234199</v>
      </c>
      <c r="M11" s="52">
        <v>1.3604975573666E-2</v>
      </c>
      <c r="N11" s="51">
        <v>1339176.3870000001</v>
      </c>
      <c r="O11" s="51">
        <v>19234303.957400002</v>
      </c>
      <c r="P11" s="51">
        <v>2008</v>
      </c>
      <c r="Q11" s="51">
        <v>2031</v>
      </c>
      <c r="R11" s="52">
        <v>-1.13244707040867</v>
      </c>
      <c r="S11" s="51">
        <v>19.177925348605601</v>
      </c>
      <c r="T11" s="51">
        <v>19.214089069423899</v>
      </c>
      <c r="U11" s="53">
        <v>-0.18856951500740299</v>
      </c>
    </row>
    <row r="12" spans="1:23" ht="12" thickBot="1">
      <c r="A12" s="75"/>
      <c r="B12" s="64" t="s">
        <v>10</v>
      </c>
      <c r="C12" s="65"/>
      <c r="D12" s="51">
        <v>141738.4607</v>
      </c>
      <c r="E12" s="51">
        <v>210342.9007</v>
      </c>
      <c r="F12" s="52">
        <v>67.384475648243296</v>
      </c>
      <c r="G12" s="51">
        <v>220561.13959999999</v>
      </c>
      <c r="H12" s="52">
        <v>-35.737337521446101</v>
      </c>
      <c r="I12" s="51">
        <v>26597.369200000001</v>
      </c>
      <c r="J12" s="52">
        <v>18.765103747172301</v>
      </c>
      <c r="K12" s="51">
        <v>29783.7372</v>
      </c>
      <c r="L12" s="52">
        <v>13.503619565085</v>
      </c>
      <c r="M12" s="52">
        <v>-0.106983484933516</v>
      </c>
      <c r="N12" s="51">
        <v>5773306.9994000001</v>
      </c>
      <c r="O12" s="51">
        <v>69863811.690300003</v>
      </c>
      <c r="P12" s="51">
        <v>1413</v>
      </c>
      <c r="Q12" s="51">
        <v>1486</v>
      </c>
      <c r="R12" s="52">
        <v>-4.9125168236877501</v>
      </c>
      <c r="S12" s="51">
        <v>100.310304812456</v>
      </c>
      <c r="T12" s="51">
        <v>115.375994751009</v>
      </c>
      <c r="U12" s="53">
        <v>-15.019084995027301</v>
      </c>
    </row>
    <row r="13" spans="1:23" ht="12" thickBot="1">
      <c r="A13" s="75"/>
      <c r="B13" s="64" t="s">
        <v>11</v>
      </c>
      <c r="C13" s="65"/>
      <c r="D13" s="51">
        <v>194537.99290000001</v>
      </c>
      <c r="E13" s="51">
        <v>250844.2059</v>
      </c>
      <c r="F13" s="52">
        <v>77.5533133013857</v>
      </c>
      <c r="G13" s="51">
        <v>204506.09229999999</v>
      </c>
      <c r="H13" s="52">
        <v>-4.87423102553704</v>
      </c>
      <c r="I13" s="51">
        <v>65039.052799999998</v>
      </c>
      <c r="J13" s="52">
        <v>33.432571103698301</v>
      </c>
      <c r="K13" s="51">
        <v>57631.476900000001</v>
      </c>
      <c r="L13" s="52">
        <v>28.180811755699501</v>
      </c>
      <c r="M13" s="52">
        <v>0.12853350804896699</v>
      </c>
      <c r="N13" s="51">
        <v>7294431.6887999997</v>
      </c>
      <c r="O13" s="51">
        <v>106350652.35160001</v>
      </c>
      <c r="P13" s="51">
        <v>6807</v>
      </c>
      <c r="Q13" s="51">
        <v>7761</v>
      </c>
      <c r="R13" s="52">
        <v>-12.2922303826826</v>
      </c>
      <c r="S13" s="51">
        <v>28.579108696929602</v>
      </c>
      <c r="T13" s="51">
        <v>28.3534761113259</v>
      </c>
      <c r="U13" s="53">
        <v>0.78950182805392</v>
      </c>
    </row>
    <row r="14" spans="1:23" ht="12" thickBot="1">
      <c r="A14" s="75"/>
      <c r="B14" s="64" t="s">
        <v>12</v>
      </c>
      <c r="C14" s="65"/>
      <c r="D14" s="51">
        <v>119275.5027</v>
      </c>
      <c r="E14" s="51">
        <v>119353.0681</v>
      </c>
      <c r="F14" s="52">
        <v>99.935011808883701</v>
      </c>
      <c r="G14" s="51">
        <v>122937.4789</v>
      </c>
      <c r="H14" s="52">
        <v>-2.9787305163291502</v>
      </c>
      <c r="I14" s="51">
        <v>23995.213599999999</v>
      </c>
      <c r="J14" s="52">
        <v>20.117470106458001</v>
      </c>
      <c r="K14" s="51">
        <v>22562.304599999999</v>
      </c>
      <c r="L14" s="52">
        <v>18.3526657630198</v>
      </c>
      <c r="M14" s="52">
        <v>6.3508982145379006E-2</v>
      </c>
      <c r="N14" s="51">
        <v>4034752.6072999998</v>
      </c>
      <c r="O14" s="51">
        <v>54870007.405500002</v>
      </c>
      <c r="P14" s="51">
        <v>1597</v>
      </c>
      <c r="Q14" s="51">
        <v>1948</v>
      </c>
      <c r="R14" s="52">
        <v>-18.018480492813101</v>
      </c>
      <c r="S14" s="51">
        <v>74.687227739511599</v>
      </c>
      <c r="T14" s="51">
        <v>57.735715811088298</v>
      </c>
      <c r="U14" s="53">
        <v>22.6966677455823</v>
      </c>
    </row>
    <row r="15" spans="1:23" ht="12" thickBot="1">
      <c r="A15" s="75"/>
      <c r="B15" s="64" t="s">
        <v>13</v>
      </c>
      <c r="C15" s="65"/>
      <c r="D15" s="51">
        <v>67467.348700000002</v>
      </c>
      <c r="E15" s="51">
        <v>87514.550900000002</v>
      </c>
      <c r="F15" s="52">
        <v>77.0927211602705</v>
      </c>
      <c r="G15" s="51">
        <v>87891.164799999999</v>
      </c>
      <c r="H15" s="52">
        <v>-23.2376213769328</v>
      </c>
      <c r="I15" s="51">
        <v>18033.227200000001</v>
      </c>
      <c r="J15" s="52">
        <v>26.728821492877199</v>
      </c>
      <c r="K15" s="51">
        <v>13753.602199999999</v>
      </c>
      <c r="L15" s="52">
        <v>15.6484468391071</v>
      </c>
      <c r="M15" s="52">
        <v>0.31116393638315398</v>
      </c>
      <c r="N15" s="51">
        <v>2514789.9434000002</v>
      </c>
      <c r="O15" s="51">
        <v>41769810.336199999</v>
      </c>
      <c r="P15" s="51">
        <v>1776</v>
      </c>
      <c r="Q15" s="51">
        <v>2025</v>
      </c>
      <c r="R15" s="52">
        <v>-12.296296296296299</v>
      </c>
      <c r="S15" s="51">
        <v>37.988372015765798</v>
      </c>
      <c r="T15" s="51">
        <v>37.520383111111101</v>
      </c>
      <c r="U15" s="53">
        <v>1.23192671815584</v>
      </c>
    </row>
    <row r="16" spans="1:23" ht="12" thickBot="1">
      <c r="A16" s="75"/>
      <c r="B16" s="64" t="s">
        <v>14</v>
      </c>
      <c r="C16" s="65"/>
      <c r="D16" s="51">
        <v>541176.71230000001</v>
      </c>
      <c r="E16" s="51">
        <v>550298.79169999994</v>
      </c>
      <c r="F16" s="52">
        <v>98.3423406451939</v>
      </c>
      <c r="G16" s="51">
        <v>591475.1557</v>
      </c>
      <c r="H16" s="52">
        <v>-8.5038979093674207</v>
      </c>
      <c r="I16" s="51">
        <v>49543.655100000004</v>
      </c>
      <c r="J16" s="52">
        <v>9.1548017447830592</v>
      </c>
      <c r="K16" s="51">
        <v>43755.5147</v>
      </c>
      <c r="L16" s="52">
        <v>7.3976927480945802</v>
      </c>
      <c r="M16" s="52">
        <v>0.13228367760464299</v>
      </c>
      <c r="N16" s="51">
        <v>26863691.9342</v>
      </c>
      <c r="O16" s="51">
        <v>330345092.53619999</v>
      </c>
      <c r="P16" s="51">
        <v>28155</v>
      </c>
      <c r="Q16" s="51">
        <v>30885</v>
      </c>
      <c r="R16" s="52">
        <v>-8.8392423506556597</v>
      </c>
      <c r="S16" s="51">
        <v>19.2213359012609</v>
      </c>
      <c r="T16" s="51">
        <v>20.827122036587301</v>
      </c>
      <c r="U16" s="53">
        <v>-8.3541859086970405</v>
      </c>
    </row>
    <row r="17" spans="1:21" ht="12" thickBot="1">
      <c r="A17" s="75"/>
      <c r="B17" s="64" t="s">
        <v>15</v>
      </c>
      <c r="C17" s="65"/>
      <c r="D17" s="51">
        <v>737296.17740000004</v>
      </c>
      <c r="E17" s="51">
        <v>506954.04960000003</v>
      </c>
      <c r="F17" s="52">
        <v>145.43649034498199</v>
      </c>
      <c r="G17" s="51">
        <v>1099085.7557000001</v>
      </c>
      <c r="H17" s="52">
        <v>-32.917320274938803</v>
      </c>
      <c r="I17" s="51">
        <v>22929.1564</v>
      </c>
      <c r="J17" s="52">
        <v>3.10989763718257</v>
      </c>
      <c r="K17" s="51">
        <v>47373.028599999998</v>
      </c>
      <c r="L17" s="52">
        <v>4.3102213229784301</v>
      </c>
      <c r="M17" s="52">
        <v>-0.51598711170431699</v>
      </c>
      <c r="N17" s="51">
        <v>20008453.9274</v>
      </c>
      <c r="O17" s="51">
        <v>320015240.9799</v>
      </c>
      <c r="P17" s="51">
        <v>8583</v>
      </c>
      <c r="Q17" s="51">
        <v>8968</v>
      </c>
      <c r="R17" s="52">
        <v>-4.2930419268510303</v>
      </c>
      <c r="S17" s="51">
        <v>85.901919771641602</v>
      </c>
      <c r="T17" s="51">
        <v>67.8737407894737</v>
      </c>
      <c r="U17" s="53">
        <v>20.986933738027499</v>
      </c>
    </row>
    <row r="18" spans="1:21" ht="12" thickBot="1">
      <c r="A18" s="75"/>
      <c r="B18" s="64" t="s">
        <v>16</v>
      </c>
      <c r="C18" s="65"/>
      <c r="D18" s="51">
        <v>1090217.808</v>
      </c>
      <c r="E18" s="51">
        <v>1247832.095</v>
      </c>
      <c r="F18" s="52">
        <v>87.3689507080678</v>
      </c>
      <c r="G18" s="51">
        <v>1111820.5825</v>
      </c>
      <c r="H18" s="52">
        <v>-1.9430090466057599</v>
      </c>
      <c r="I18" s="51">
        <v>192524.86749999999</v>
      </c>
      <c r="J18" s="52">
        <v>17.6593031307373</v>
      </c>
      <c r="K18" s="51">
        <v>157987.93059999999</v>
      </c>
      <c r="L18" s="52">
        <v>14.2098404262992</v>
      </c>
      <c r="M18" s="52">
        <v>0.21860490715231901</v>
      </c>
      <c r="N18" s="51">
        <v>45839225.267499998</v>
      </c>
      <c r="O18" s="51">
        <v>679371120.5201</v>
      </c>
      <c r="P18" s="51">
        <v>54587</v>
      </c>
      <c r="Q18" s="51">
        <v>59878</v>
      </c>
      <c r="R18" s="52">
        <v>-8.8363004776378595</v>
      </c>
      <c r="S18" s="51">
        <v>19.972114386209199</v>
      </c>
      <c r="T18" s="51">
        <v>20.157913128360999</v>
      </c>
      <c r="U18" s="53">
        <v>-0.93029079725340902</v>
      </c>
    </row>
    <row r="19" spans="1:21" ht="12" thickBot="1">
      <c r="A19" s="75"/>
      <c r="B19" s="64" t="s">
        <v>17</v>
      </c>
      <c r="C19" s="65"/>
      <c r="D19" s="51">
        <v>496093.1924</v>
      </c>
      <c r="E19" s="51">
        <v>559179.09069999994</v>
      </c>
      <c r="F19" s="52">
        <v>88.718122807305505</v>
      </c>
      <c r="G19" s="51">
        <v>448810.9546</v>
      </c>
      <c r="H19" s="52">
        <v>10.5350008317288</v>
      </c>
      <c r="I19" s="51">
        <v>49585.350200000001</v>
      </c>
      <c r="J19" s="52">
        <v>9.9951684400497296</v>
      </c>
      <c r="K19" s="51">
        <v>37857.655100000004</v>
      </c>
      <c r="L19" s="52">
        <v>8.4351005054545496</v>
      </c>
      <c r="M19" s="52">
        <v>0.30978398078332098</v>
      </c>
      <c r="N19" s="51">
        <v>17402089.500100002</v>
      </c>
      <c r="O19" s="51">
        <v>211673411.48840001</v>
      </c>
      <c r="P19" s="51">
        <v>9830</v>
      </c>
      <c r="Q19" s="51">
        <v>10661</v>
      </c>
      <c r="R19" s="52">
        <v>-7.7947659694212597</v>
      </c>
      <c r="S19" s="51">
        <v>50.467262706002003</v>
      </c>
      <c r="T19" s="51">
        <v>42.684159093893598</v>
      </c>
      <c r="U19" s="53">
        <v>15.4220839308227</v>
      </c>
    </row>
    <row r="20" spans="1:21" ht="12" thickBot="1">
      <c r="A20" s="75"/>
      <c r="B20" s="64" t="s">
        <v>18</v>
      </c>
      <c r="C20" s="65"/>
      <c r="D20" s="51">
        <v>786870.02229999995</v>
      </c>
      <c r="E20" s="51">
        <v>805887.39370000002</v>
      </c>
      <c r="F20" s="52">
        <v>97.640194951718101</v>
      </c>
      <c r="G20" s="51">
        <v>812476.44499999995</v>
      </c>
      <c r="H20" s="52">
        <v>-3.1516510857124098</v>
      </c>
      <c r="I20" s="51">
        <v>84253.5098</v>
      </c>
      <c r="J20" s="52">
        <v>10.7074240233132</v>
      </c>
      <c r="K20" s="51">
        <v>73156.408299999996</v>
      </c>
      <c r="L20" s="52">
        <v>9.0041266734815899</v>
      </c>
      <c r="M20" s="52">
        <v>0.151690080990485</v>
      </c>
      <c r="N20" s="51">
        <v>33442208.914500002</v>
      </c>
      <c r="O20" s="51">
        <v>357282175.4034</v>
      </c>
      <c r="P20" s="51">
        <v>34965</v>
      </c>
      <c r="Q20" s="51">
        <v>37828</v>
      </c>
      <c r="R20" s="52">
        <v>-7.5684678016284197</v>
      </c>
      <c r="S20" s="51">
        <v>22.504505142285101</v>
      </c>
      <c r="T20" s="51">
        <v>23.9454400338374</v>
      </c>
      <c r="U20" s="53">
        <v>-6.4028730356072803</v>
      </c>
    </row>
    <row r="21" spans="1:21" ht="12" thickBot="1">
      <c r="A21" s="75"/>
      <c r="B21" s="64" t="s">
        <v>19</v>
      </c>
      <c r="C21" s="65"/>
      <c r="D21" s="51">
        <v>250166.55379999999</v>
      </c>
      <c r="E21" s="51">
        <v>289527.03200000001</v>
      </c>
      <c r="F21" s="52">
        <v>86.405249303284407</v>
      </c>
      <c r="G21" s="51">
        <v>289966.14539999998</v>
      </c>
      <c r="H21" s="52">
        <v>-13.725599429925699</v>
      </c>
      <c r="I21" s="51">
        <v>43411.693800000001</v>
      </c>
      <c r="J21" s="52">
        <v>17.353116609947101</v>
      </c>
      <c r="K21" s="51">
        <v>27125.548299999999</v>
      </c>
      <c r="L21" s="52">
        <v>9.3547294159395999</v>
      </c>
      <c r="M21" s="52">
        <v>0.60039875765386796</v>
      </c>
      <c r="N21" s="51">
        <v>10193803.6613</v>
      </c>
      <c r="O21" s="51">
        <v>129164011.25570001</v>
      </c>
      <c r="P21" s="51">
        <v>22156</v>
      </c>
      <c r="Q21" s="51">
        <v>25519</v>
      </c>
      <c r="R21" s="52">
        <v>-13.1784160821349</v>
      </c>
      <c r="S21" s="51">
        <v>11.2911425257267</v>
      </c>
      <c r="T21" s="51">
        <v>10.9525249539559</v>
      </c>
      <c r="U21" s="53">
        <v>2.9989664110540999</v>
      </c>
    </row>
    <row r="22" spans="1:21" ht="12" thickBot="1">
      <c r="A22" s="75"/>
      <c r="B22" s="64" t="s">
        <v>20</v>
      </c>
      <c r="C22" s="65"/>
      <c r="D22" s="51">
        <v>931591.1642</v>
      </c>
      <c r="E22" s="51">
        <v>845288.62349999999</v>
      </c>
      <c r="F22" s="52">
        <v>110.20983109209</v>
      </c>
      <c r="G22" s="51">
        <v>895152.57570000004</v>
      </c>
      <c r="H22" s="52">
        <v>4.0706567225710799</v>
      </c>
      <c r="I22" s="51">
        <v>102730.34639999999</v>
      </c>
      <c r="J22" s="52">
        <v>11.0274066938172</v>
      </c>
      <c r="K22" s="51">
        <v>80183.204700000002</v>
      </c>
      <c r="L22" s="52">
        <v>8.9574902510108494</v>
      </c>
      <c r="M22" s="52">
        <v>0.28119531745280801</v>
      </c>
      <c r="N22" s="51">
        <v>34550864.735299997</v>
      </c>
      <c r="O22" s="51">
        <v>433209145.74080002</v>
      </c>
      <c r="P22" s="51">
        <v>58308</v>
      </c>
      <c r="Q22" s="51">
        <v>59661</v>
      </c>
      <c r="R22" s="52">
        <v>-2.2678131442651002</v>
      </c>
      <c r="S22" s="51">
        <v>15.977072857926901</v>
      </c>
      <c r="T22" s="51">
        <v>16.126553291094702</v>
      </c>
      <c r="U22" s="53">
        <v>-0.93559336242025204</v>
      </c>
    </row>
    <row r="23" spans="1:21" ht="12" thickBot="1">
      <c r="A23" s="75"/>
      <c r="B23" s="64" t="s">
        <v>21</v>
      </c>
      <c r="C23" s="65"/>
      <c r="D23" s="51">
        <v>1931772.267</v>
      </c>
      <c r="E23" s="51">
        <v>2065859.8103</v>
      </c>
      <c r="F23" s="52">
        <v>93.509359026616195</v>
      </c>
      <c r="G23" s="51">
        <v>2227050.2467</v>
      </c>
      <c r="H23" s="52">
        <v>-13.2587030821391</v>
      </c>
      <c r="I23" s="51">
        <v>317960.87530000001</v>
      </c>
      <c r="J23" s="52">
        <v>16.4595423969817</v>
      </c>
      <c r="K23" s="51">
        <v>149012.76149999999</v>
      </c>
      <c r="L23" s="52">
        <v>6.6910372462769603</v>
      </c>
      <c r="M23" s="52">
        <v>1.1337828525511899</v>
      </c>
      <c r="N23" s="51">
        <v>84471093.379299998</v>
      </c>
      <c r="O23" s="51">
        <v>950261194.66129994</v>
      </c>
      <c r="P23" s="51">
        <v>63725</v>
      </c>
      <c r="Q23" s="51">
        <v>69920</v>
      </c>
      <c r="R23" s="52">
        <v>-8.8601258581235705</v>
      </c>
      <c r="S23" s="51">
        <v>30.314197991369198</v>
      </c>
      <c r="T23" s="51">
        <v>30.501059912757398</v>
      </c>
      <c r="U23" s="53">
        <v>-0.61641717007151697</v>
      </c>
    </row>
    <row r="24" spans="1:21" ht="12" thickBot="1">
      <c r="A24" s="75"/>
      <c r="B24" s="64" t="s">
        <v>22</v>
      </c>
      <c r="C24" s="65"/>
      <c r="D24" s="51">
        <v>191661.34580000001</v>
      </c>
      <c r="E24" s="51">
        <v>239298.89240000001</v>
      </c>
      <c r="F24" s="52">
        <v>80.092867909989494</v>
      </c>
      <c r="G24" s="51">
        <v>204860.28690000001</v>
      </c>
      <c r="H24" s="52">
        <v>-6.4428988652363497</v>
      </c>
      <c r="I24" s="51">
        <v>33989.098400000003</v>
      </c>
      <c r="J24" s="52">
        <v>17.733934956017599</v>
      </c>
      <c r="K24" s="51">
        <v>33707.568399999996</v>
      </c>
      <c r="L24" s="52">
        <v>16.453930095516199</v>
      </c>
      <c r="M24" s="52">
        <v>8.3521301999350001E-3</v>
      </c>
      <c r="N24" s="51">
        <v>7396011.6798999999</v>
      </c>
      <c r="O24" s="51">
        <v>88344263.814600006</v>
      </c>
      <c r="P24" s="51">
        <v>20191</v>
      </c>
      <c r="Q24" s="51">
        <v>22017</v>
      </c>
      <c r="R24" s="52">
        <v>-8.2935913158014305</v>
      </c>
      <c r="S24" s="51">
        <v>9.4924147293348504</v>
      </c>
      <c r="T24" s="51">
        <v>10.026000608620601</v>
      </c>
      <c r="U24" s="53">
        <v>-5.6211816961262304</v>
      </c>
    </row>
    <row r="25" spans="1:21" ht="12" thickBot="1">
      <c r="A25" s="75"/>
      <c r="B25" s="64" t="s">
        <v>23</v>
      </c>
      <c r="C25" s="65"/>
      <c r="D25" s="51">
        <v>250001.03049999999</v>
      </c>
      <c r="E25" s="51">
        <v>254758.64749999999</v>
      </c>
      <c r="F25" s="52">
        <v>98.132500291280607</v>
      </c>
      <c r="G25" s="51">
        <v>224718.8316</v>
      </c>
      <c r="H25" s="52">
        <v>11.250592004234999</v>
      </c>
      <c r="I25" s="51">
        <v>18779.605500000001</v>
      </c>
      <c r="J25" s="52">
        <v>7.5118112363140801</v>
      </c>
      <c r="K25" s="51">
        <v>33044.3675</v>
      </c>
      <c r="L25" s="52">
        <v>14.7047611740965</v>
      </c>
      <c r="M25" s="52">
        <v>-0.43168512757885302</v>
      </c>
      <c r="N25" s="51">
        <v>8863299.7040999997</v>
      </c>
      <c r="O25" s="51">
        <v>97355521.805299997</v>
      </c>
      <c r="P25" s="51">
        <v>17771</v>
      </c>
      <c r="Q25" s="51">
        <v>17922</v>
      </c>
      <c r="R25" s="52">
        <v>-0.84253989510099103</v>
      </c>
      <c r="S25" s="51">
        <v>14.0679213606437</v>
      </c>
      <c r="T25" s="51">
        <v>14.0108959435331</v>
      </c>
      <c r="U25" s="53">
        <v>0.40535780410452299</v>
      </c>
    </row>
    <row r="26" spans="1:21" ht="12" thickBot="1">
      <c r="A26" s="75"/>
      <c r="B26" s="64" t="s">
        <v>24</v>
      </c>
      <c r="C26" s="65"/>
      <c r="D26" s="51">
        <v>495770.54060000001</v>
      </c>
      <c r="E26" s="51">
        <v>448280.81410000002</v>
      </c>
      <c r="F26" s="52">
        <v>110.59374503799501</v>
      </c>
      <c r="G26" s="51">
        <v>465090.35230000003</v>
      </c>
      <c r="H26" s="52">
        <v>6.5966081962952199</v>
      </c>
      <c r="I26" s="51">
        <v>94966.816500000001</v>
      </c>
      <c r="J26" s="52">
        <v>19.155397249918799</v>
      </c>
      <c r="K26" s="51">
        <v>96223.088000000003</v>
      </c>
      <c r="L26" s="52">
        <v>20.689117184252598</v>
      </c>
      <c r="M26" s="52">
        <v>-1.3055821904198E-2</v>
      </c>
      <c r="N26" s="51">
        <v>15468253.2064</v>
      </c>
      <c r="O26" s="51">
        <v>198546155.63839999</v>
      </c>
      <c r="P26" s="51">
        <v>33839</v>
      </c>
      <c r="Q26" s="51">
        <v>38092</v>
      </c>
      <c r="R26" s="52">
        <v>-11.165074031292701</v>
      </c>
      <c r="S26" s="51">
        <v>14.650862631874499</v>
      </c>
      <c r="T26" s="51">
        <v>12.7812436023312</v>
      </c>
      <c r="U26" s="53">
        <v>12.761153227085201</v>
      </c>
    </row>
    <row r="27" spans="1:21" ht="12" thickBot="1">
      <c r="A27" s="75"/>
      <c r="B27" s="64" t="s">
        <v>25</v>
      </c>
      <c r="C27" s="65"/>
      <c r="D27" s="51">
        <v>187595.42009999999</v>
      </c>
      <c r="E27" s="51">
        <v>210485.72930000001</v>
      </c>
      <c r="F27" s="52">
        <v>89.125006585422696</v>
      </c>
      <c r="G27" s="51">
        <v>197862.21599999999</v>
      </c>
      <c r="H27" s="52">
        <v>-5.1888612730385999</v>
      </c>
      <c r="I27" s="51">
        <v>52189.533799999997</v>
      </c>
      <c r="J27" s="52">
        <v>27.820260095997899</v>
      </c>
      <c r="K27" s="51">
        <v>370734.44520000002</v>
      </c>
      <c r="L27" s="52">
        <v>187.37000560026101</v>
      </c>
      <c r="M27" s="52">
        <v>-0.859226639240804</v>
      </c>
      <c r="N27" s="51">
        <v>5938299.4325999999</v>
      </c>
      <c r="O27" s="51">
        <v>80312681.327600002</v>
      </c>
      <c r="P27" s="51">
        <v>25653</v>
      </c>
      <c r="Q27" s="51">
        <v>27097</v>
      </c>
      <c r="R27" s="52">
        <v>-5.3290032106875298</v>
      </c>
      <c r="S27" s="51">
        <v>7.3128063033563304</v>
      </c>
      <c r="T27" s="51">
        <v>7.1860390486031704</v>
      </c>
      <c r="U27" s="53">
        <v>1.7334966836874299</v>
      </c>
    </row>
    <row r="28" spans="1:21" ht="12" thickBot="1">
      <c r="A28" s="75"/>
      <c r="B28" s="64" t="s">
        <v>26</v>
      </c>
      <c r="C28" s="65"/>
      <c r="D28" s="51">
        <v>890078.26809999999</v>
      </c>
      <c r="E28" s="51">
        <v>973244.52119999996</v>
      </c>
      <c r="F28" s="52">
        <v>91.454742226808904</v>
      </c>
      <c r="G28" s="51">
        <v>892414.35759999999</v>
      </c>
      <c r="H28" s="52">
        <v>-0.26177184175772999</v>
      </c>
      <c r="I28" s="51">
        <v>47970.388299999999</v>
      </c>
      <c r="J28" s="52">
        <v>5.3894573117035698</v>
      </c>
      <c r="K28" s="51">
        <v>38386.191599999998</v>
      </c>
      <c r="L28" s="52">
        <v>4.3013866006406802</v>
      </c>
      <c r="M28" s="52">
        <v>0.24967823846322901</v>
      </c>
      <c r="N28" s="51">
        <v>29728281.264899999</v>
      </c>
      <c r="O28" s="51">
        <v>291066775.84960002</v>
      </c>
      <c r="P28" s="51">
        <v>41592</v>
      </c>
      <c r="Q28" s="51">
        <v>42498</v>
      </c>
      <c r="R28" s="52">
        <v>-2.1318650289425398</v>
      </c>
      <c r="S28" s="51">
        <v>21.4002276423351</v>
      </c>
      <c r="T28" s="51">
        <v>20.897407510941701</v>
      </c>
      <c r="U28" s="53">
        <v>2.34960178834113</v>
      </c>
    </row>
    <row r="29" spans="1:21" ht="12" thickBot="1">
      <c r="A29" s="75"/>
      <c r="B29" s="64" t="s">
        <v>27</v>
      </c>
      <c r="C29" s="65"/>
      <c r="D29" s="51">
        <v>573992.04639999999</v>
      </c>
      <c r="E29" s="51">
        <v>631924.35589999997</v>
      </c>
      <c r="F29" s="52">
        <v>90.832398061712396</v>
      </c>
      <c r="G29" s="51">
        <v>586101.39199999999</v>
      </c>
      <c r="H29" s="52">
        <v>-2.0660837468203801</v>
      </c>
      <c r="I29" s="51">
        <v>75670.024699999994</v>
      </c>
      <c r="J29" s="52">
        <v>13.183113803508601</v>
      </c>
      <c r="K29" s="51">
        <v>77372.668900000004</v>
      </c>
      <c r="L29" s="52">
        <v>13.2012429856164</v>
      </c>
      <c r="M29" s="52">
        <v>-2.2005757642928999E-2</v>
      </c>
      <c r="N29" s="51">
        <v>20416447.300700001</v>
      </c>
      <c r="O29" s="51">
        <v>211310436.73890001</v>
      </c>
      <c r="P29" s="51">
        <v>98707</v>
      </c>
      <c r="Q29" s="51">
        <v>107421</v>
      </c>
      <c r="R29" s="52">
        <v>-8.1120078941733897</v>
      </c>
      <c r="S29" s="51">
        <v>5.8151098341556304</v>
      </c>
      <c r="T29" s="51">
        <v>5.8659887219445004</v>
      </c>
      <c r="U29" s="53">
        <v>-0.87494285129445504</v>
      </c>
    </row>
    <row r="30" spans="1:21" ht="12" thickBot="1">
      <c r="A30" s="75"/>
      <c r="B30" s="64" t="s">
        <v>28</v>
      </c>
      <c r="C30" s="65"/>
      <c r="D30" s="51">
        <v>829070.62580000004</v>
      </c>
      <c r="E30" s="51">
        <v>1090268.9106999999</v>
      </c>
      <c r="F30" s="52">
        <v>76.042765015440196</v>
      </c>
      <c r="G30" s="51">
        <v>845963.05610000005</v>
      </c>
      <c r="H30" s="52">
        <v>-1.9968283695361599</v>
      </c>
      <c r="I30" s="51">
        <v>94198.1394</v>
      </c>
      <c r="J30" s="52">
        <v>11.3618956538359</v>
      </c>
      <c r="K30" s="51">
        <v>98688.065700000006</v>
      </c>
      <c r="L30" s="52">
        <v>11.6657654241977</v>
      </c>
      <c r="M30" s="52">
        <v>-4.5496142498615999E-2</v>
      </c>
      <c r="N30" s="51">
        <v>29377065.848999999</v>
      </c>
      <c r="O30" s="51">
        <v>379072446.32059997</v>
      </c>
      <c r="P30" s="51">
        <v>67348</v>
      </c>
      <c r="Q30" s="51">
        <v>68363</v>
      </c>
      <c r="R30" s="52">
        <v>-1.4847212673522201</v>
      </c>
      <c r="S30" s="51">
        <v>12.310248645839501</v>
      </c>
      <c r="T30" s="51">
        <v>13.5217004051899</v>
      </c>
      <c r="U30" s="53">
        <v>-9.8410015443502399</v>
      </c>
    </row>
    <row r="31" spans="1:21" ht="12" thickBot="1">
      <c r="A31" s="75"/>
      <c r="B31" s="64" t="s">
        <v>29</v>
      </c>
      <c r="C31" s="65"/>
      <c r="D31" s="51">
        <v>778653.32649999997</v>
      </c>
      <c r="E31" s="51">
        <v>612570.79150000005</v>
      </c>
      <c r="F31" s="52">
        <v>127.11238232455</v>
      </c>
      <c r="G31" s="51">
        <v>640879.93420000002</v>
      </c>
      <c r="H31" s="52">
        <v>21.497535645577699</v>
      </c>
      <c r="I31" s="51">
        <v>38820.546000000002</v>
      </c>
      <c r="J31" s="52">
        <v>4.9856007389702004</v>
      </c>
      <c r="K31" s="51">
        <v>19988.780599999998</v>
      </c>
      <c r="L31" s="52">
        <v>3.1189587211763299</v>
      </c>
      <c r="M31" s="52">
        <v>0.94211676924404297</v>
      </c>
      <c r="N31" s="51">
        <v>34003052.075000003</v>
      </c>
      <c r="O31" s="51">
        <v>363075148.93099999</v>
      </c>
      <c r="P31" s="51">
        <v>26748</v>
      </c>
      <c r="Q31" s="51">
        <v>28042</v>
      </c>
      <c r="R31" s="52">
        <v>-4.6145068112117498</v>
      </c>
      <c r="S31" s="51">
        <v>29.1107120719306</v>
      </c>
      <c r="T31" s="51">
        <v>26.663864332073299</v>
      </c>
      <c r="U31" s="53">
        <v>8.4053173753060193</v>
      </c>
    </row>
    <row r="32" spans="1:21" ht="12" thickBot="1">
      <c r="A32" s="75"/>
      <c r="B32" s="64" t="s">
        <v>30</v>
      </c>
      <c r="C32" s="65"/>
      <c r="D32" s="51">
        <v>86034.762799999997</v>
      </c>
      <c r="E32" s="51">
        <v>111180.73510000001</v>
      </c>
      <c r="F32" s="52">
        <v>77.382797228869904</v>
      </c>
      <c r="G32" s="51">
        <v>98485.304499999998</v>
      </c>
      <c r="H32" s="52">
        <v>-12.642029958896099</v>
      </c>
      <c r="I32" s="51">
        <v>22467.1996</v>
      </c>
      <c r="J32" s="52">
        <v>26.114094894674398</v>
      </c>
      <c r="K32" s="51">
        <v>26105.513900000002</v>
      </c>
      <c r="L32" s="52">
        <v>26.5070144551363</v>
      </c>
      <c r="M32" s="52">
        <v>-0.13936957203512501</v>
      </c>
      <c r="N32" s="51">
        <v>2717251.8231000002</v>
      </c>
      <c r="O32" s="51">
        <v>38036372.6514</v>
      </c>
      <c r="P32" s="51">
        <v>19093</v>
      </c>
      <c r="Q32" s="51">
        <v>20463</v>
      </c>
      <c r="R32" s="52">
        <v>-6.6950105067683197</v>
      </c>
      <c r="S32" s="51">
        <v>4.5060892892683198</v>
      </c>
      <c r="T32" s="51">
        <v>4.34267758881884</v>
      </c>
      <c r="U32" s="53">
        <v>3.62646387941435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30.4955</v>
      </c>
      <c r="O33" s="51">
        <v>251.80940000000001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191623.1085</v>
      </c>
      <c r="E35" s="51">
        <v>168948.85380000001</v>
      </c>
      <c r="F35" s="52">
        <v>113.42078042556101</v>
      </c>
      <c r="G35" s="51">
        <v>148237.484</v>
      </c>
      <c r="H35" s="52">
        <v>29.267647648417999</v>
      </c>
      <c r="I35" s="51">
        <v>5014.8966</v>
      </c>
      <c r="J35" s="52">
        <v>2.6170625449383098</v>
      </c>
      <c r="K35" s="51">
        <v>8525.5902999999998</v>
      </c>
      <c r="L35" s="52">
        <v>5.7513053176212798</v>
      </c>
      <c r="M35" s="52">
        <v>-0.41178306445244001</v>
      </c>
      <c r="N35" s="51">
        <v>5780920.6926999995</v>
      </c>
      <c r="O35" s="51">
        <v>57808801.701800004</v>
      </c>
      <c r="P35" s="51">
        <v>14748</v>
      </c>
      <c r="Q35" s="51">
        <v>14722</v>
      </c>
      <c r="R35" s="52">
        <v>0.176606439342475</v>
      </c>
      <c r="S35" s="51">
        <v>12.993158970707899</v>
      </c>
      <c r="T35" s="51">
        <v>13.106883113707401</v>
      </c>
      <c r="U35" s="53">
        <v>-0.87526169160148004</v>
      </c>
    </row>
    <row r="36" spans="1:21" ht="12" thickBot="1">
      <c r="A36" s="75"/>
      <c r="B36" s="64" t="s">
        <v>69</v>
      </c>
      <c r="C36" s="65"/>
      <c r="D36" s="51">
        <v>86787.22</v>
      </c>
      <c r="E36" s="54"/>
      <c r="F36" s="54"/>
      <c r="G36" s="51">
        <v>12307.7</v>
      </c>
      <c r="H36" s="52">
        <v>605.14572178392405</v>
      </c>
      <c r="I36" s="51">
        <v>2604.75</v>
      </c>
      <c r="J36" s="52">
        <v>3.0013059526506298</v>
      </c>
      <c r="K36" s="51">
        <v>512.82000000000005</v>
      </c>
      <c r="L36" s="52">
        <v>4.1666598958375696</v>
      </c>
      <c r="M36" s="52">
        <v>4.0792675792675803</v>
      </c>
      <c r="N36" s="51">
        <v>5477747.0099999998</v>
      </c>
      <c r="O36" s="51">
        <v>27354438.57</v>
      </c>
      <c r="P36" s="51">
        <v>54</v>
      </c>
      <c r="Q36" s="51">
        <v>52</v>
      </c>
      <c r="R36" s="52">
        <v>3.8461538461538498</v>
      </c>
      <c r="S36" s="51">
        <v>1607.17074074074</v>
      </c>
      <c r="T36" s="51">
        <v>1400.32942307692</v>
      </c>
      <c r="U36" s="53">
        <v>12.869903142243899</v>
      </c>
    </row>
    <row r="37" spans="1:21" ht="12" thickBot="1">
      <c r="A37" s="75"/>
      <c r="B37" s="64" t="s">
        <v>36</v>
      </c>
      <c r="C37" s="65"/>
      <c r="D37" s="51">
        <v>126773.56</v>
      </c>
      <c r="E37" s="51">
        <v>75958.289799999999</v>
      </c>
      <c r="F37" s="52">
        <v>166.89891298737501</v>
      </c>
      <c r="G37" s="51">
        <v>117307.73</v>
      </c>
      <c r="H37" s="52">
        <v>8.0692295384114896</v>
      </c>
      <c r="I37" s="51">
        <v>-13182.16</v>
      </c>
      <c r="J37" s="52">
        <v>-10.398193440335699</v>
      </c>
      <c r="K37" s="51">
        <v>-13348.83</v>
      </c>
      <c r="L37" s="52">
        <v>-11.379326835495</v>
      </c>
      <c r="M37" s="52">
        <v>-1.2485738450486001E-2</v>
      </c>
      <c r="N37" s="51">
        <v>15340588.16</v>
      </c>
      <c r="O37" s="51">
        <v>146844584.91999999</v>
      </c>
      <c r="P37" s="51">
        <v>56</v>
      </c>
      <c r="Q37" s="51">
        <v>52</v>
      </c>
      <c r="R37" s="52">
        <v>7.6923076923076898</v>
      </c>
      <c r="S37" s="51">
        <v>2263.81357142857</v>
      </c>
      <c r="T37" s="51">
        <v>2308.1863461538501</v>
      </c>
      <c r="U37" s="53">
        <v>-1.96008961538619</v>
      </c>
    </row>
    <row r="38" spans="1:21" ht="12" thickBot="1">
      <c r="A38" s="75"/>
      <c r="B38" s="64" t="s">
        <v>37</v>
      </c>
      <c r="C38" s="65"/>
      <c r="D38" s="51">
        <v>3502.57</v>
      </c>
      <c r="E38" s="51">
        <v>44071.325299999997</v>
      </c>
      <c r="F38" s="52">
        <v>7.9475032260942697</v>
      </c>
      <c r="G38" s="51">
        <v>34504.269999999997</v>
      </c>
      <c r="H38" s="52">
        <v>-89.848879573455704</v>
      </c>
      <c r="I38" s="51">
        <v>-173.5</v>
      </c>
      <c r="J38" s="52">
        <v>-4.9535055687680796</v>
      </c>
      <c r="K38" s="51">
        <v>-3897.82</v>
      </c>
      <c r="L38" s="52">
        <v>-11.2966308227938</v>
      </c>
      <c r="M38" s="52">
        <v>-0.95548793941228705</v>
      </c>
      <c r="N38" s="51">
        <v>7576820.9000000004</v>
      </c>
      <c r="O38" s="51">
        <v>132906812.40000001</v>
      </c>
      <c r="P38" s="51">
        <v>8</v>
      </c>
      <c r="Q38" s="51">
        <v>11</v>
      </c>
      <c r="R38" s="52">
        <v>-27.272727272727298</v>
      </c>
      <c r="S38" s="51">
        <v>437.82125000000002</v>
      </c>
      <c r="T38" s="51">
        <v>2134.49818181818</v>
      </c>
      <c r="U38" s="53">
        <v>-387.52731435904099</v>
      </c>
    </row>
    <row r="39" spans="1:21" ht="12" thickBot="1">
      <c r="A39" s="75"/>
      <c r="B39" s="64" t="s">
        <v>38</v>
      </c>
      <c r="C39" s="65"/>
      <c r="D39" s="51">
        <v>82393.5</v>
      </c>
      <c r="E39" s="51">
        <v>44994.910199999998</v>
      </c>
      <c r="F39" s="52">
        <v>183.11737846295301</v>
      </c>
      <c r="G39" s="51">
        <v>69087.22</v>
      </c>
      <c r="H39" s="52">
        <v>19.260117862609</v>
      </c>
      <c r="I39" s="51">
        <v>-10465.540000000001</v>
      </c>
      <c r="J39" s="52">
        <v>-12.701900028521701</v>
      </c>
      <c r="K39" s="51">
        <v>-12365.9</v>
      </c>
      <c r="L39" s="52">
        <v>-17.8989688686272</v>
      </c>
      <c r="M39" s="52">
        <v>-0.15367745170185701</v>
      </c>
      <c r="N39" s="51">
        <v>9398490.3399999999</v>
      </c>
      <c r="O39" s="51">
        <v>99396883.769999996</v>
      </c>
      <c r="P39" s="51">
        <v>48</v>
      </c>
      <c r="Q39" s="51">
        <v>43</v>
      </c>
      <c r="R39" s="52">
        <v>11.6279069767442</v>
      </c>
      <c r="S39" s="51">
        <v>1716.53125</v>
      </c>
      <c r="T39" s="51">
        <v>1065.6741860465099</v>
      </c>
      <c r="U39" s="53">
        <v>37.916994750517297</v>
      </c>
    </row>
    <row r="40" spans="1:21" ht="12" thickBot="1">
      <c r="A40" s="75"/>
      <c r="B40" s="64" t="s">
        <v>72</v>
      </c>
      <c r="C40" s="65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1">
        <v>46.31</v>
      </c>
      <c r="O40" s="51">
        <v>4242.24</v>
      </c>
      <c r="P40" s="54"/>
      <c r="Q40" s="54"/>
      <c r="R40" s="54"/>
      <c r="S40" s="54"/>
      <c r="T40" s="54"/>
      <c r="U40" s="55"/>
    </row>
    <row r="41" spans="1:21" ht="12" thickBot="1">
      <c r="A41" s="75"/>
      <c r="B41" s="64" t="s">
        <v>33</v>
      </c>
      <c r="C41" s="65"/>
      <c r="D41" s="51">
        <v>79548.290699999998</v>
      </c>
      <c r="E41" s="51">
        <v>84954.802800000005</v>
      </c>
      <c r="F41" s="52">
        <v>93.6360135956904</v>
      </c>
      <c r="G41" s="51">
        <v>204655.5552</v>
      </c>
      <c r="H41" s="52">
        <v>-61.130646748258897</v>
      </c>
      <c r="I41" s="51">
        <v>4705.2632000000003</v>
      </c>
      <c r="J41" s="52">
        <v>5.9149771272206602</v>
      </c>
      <c r="K41" s="51">
        <v>10429.311600000001</v>
      </c>
      <c r="L41" s="52">
        <v>5.0960315197933097</v>
      </c>
      <c r="M41" s="52">
        <v>-0.54884239914741795</v>
      </c>
      <c r="N41" s="51">
        <v>4825201.2730999999</v>
      </c>
      <c r="O41" s="51">
        <v>60105763.057300001</v>
      </c>
      <c r="P41" s="51">
        <v>160</v>
      </c>
      <c r="Q41" s="51">
        <v>149</v>
      </c>
      <c r="R41" s="52">
        <v>7.3825503355704702</v>
      </c>
      <c r="S41" s="51">
        <v>497.17681687499999</v>
      </c>
      <c r="T41" s="51">
        <v>619.61796442953005</v>
      </c>
      <c r="U41" s="53">
        <v>-24.627284177112902</v>
      </c>
    </row>
    <row r="42" spans="1:21" ht="12" thickBot="1">
      <c r="A42" s="75"/>
      <c r="B42" s="64" t="s">
        <v>34</v>
      </c>
      <c r="C42" s="65"/>
      <c r="D42" s="51">
        <v>257562.83189999999</v>
      </c>
      <c r="E42" s="51">
        <v>263761.4509</v>
      </c>
      <c r="F42" s="52">
        <v>97.6499147321001</v>
      </c>
      <c r="G42" s="51">
        <v>312264.0637</v>
      </c>
      <c r="H42" s="52">
        <v>-17.517619911765699</v>
      </c>
      <c r="I42" s="51">
        <v>13569.192300000001</v>
      </c>
      <c r="J42" s="52">
        <v>5.26830373773352</v>
      </c>
      <c r="K42" s="51">
        <v>21086.4375</v>
      </c>
      <c r="L42" s="52">
        <v>6.7527583065908798</v>
      </c>
      <c r="M42" s="52">
        <v>-0.356496691297428</v>
      </c>
      <c r="N42" s="51">
        <v>10901030.893999999</v>
      </c>
      <c r="O42" s="51">
        <v>148277847.63429999</v>
      </c>
      <c r="P42" s="51">
        <v>1400</v>
      </c>
      <c r="Q42" s="51">
        <v>1502</v>
      </c>
      <c r="R42" s="52">
        <v>-6.7909454061251697</v>
      </c>
      <c r="S42" s="51">
        <v>183.97345135714301</v>
      </c>
      <c r="T42" s="51">
        <v>200.713022503329</v>
      </c>
      <c r="U42" s="53">
        <v>-9.0989058598949502</v>
      </c>
    </row>
    <row r="43" spans="1:21" ht="12" thickBot="1">
      <c r="A43" s="75"/>
      <c r="B43" s="64" t="s">
        <v>39</v>
      </c>
      <c r="C43" s="65"/>
      <c r="D43" s="51">
        <v>55949.599999999999</v>
      </c>
      <c r="E43" s="51">
        <v>31609.694800000001</v>
      </c>
      <c r="F43" s="52">
        <v>177.00139262338001</v>
      </c>
      <c r="G43" s="51">
        <v>75509.440000000002</v>
      </c>
      <c r="H43" s="52">
        <v>-25.903834010687898</v>
      </c>
      <c r="I43" s="51">
        <v>-6369.65</v>
      </c>
      <c r="J43" s="52">
        <v>-11.3846211590431</v>
      </c>
      <c r="K43" s="51">
        <v>-3698.39</v>
      </c>
      <c r="L43" s="52">
        <v>-4.8979173994668699</v>
      </c>
      <c r="M43" s="52">
        <v>0.72227645002284802</v>
      </c>
      <c r="N43" s="51">
        <v>8764820.25</v>
      </c>
      <c r="O43" s="51">
        <v>67915543.209999993</v>
      </c>
      <c r="P43" s="51">
        <v>54</v>
      </c>
      <c r="Q43" s="51">
        <v>47</v>
      </c>
      <c r="R43" s="52">
        <v>14.893617021276601</v>
      </c>
      <c r="S43" s="51">
        <v>1036.1037037036999</v>
      </c>
      <c r="T43" s="51">
        <v>1035.51617021277</v>
      </c>
      <c r="U43" s="53">
        <v>5.6706050643158E-2</v>
      </c>
    </row>
    <row r="44" spans="1:21" ht="12" thickBot="1">
      <c r="A44" s="75"/>
      <c r="B44" s="64" t="s">
        <v>40</v>
      </c>
      <c r="C44" s="65"/>
      <c r="D44" s="51">
        <v>40212.86</v>
      </c>
      <c r="E44" s="51">
        <v>6661.9058000000005</v>
      </c>
      <c r="F44" s="52">
        <v>603.62396598282703</v>
      </c>
      <c r="G44" s="51">
        <v>44418.87</v>
      </c>
      <c r="H44" s="52">
        <v>-9.4689711827428393</v>
      </c>
      <c r="I44" s="51">
        <v>5640.93</v>
      </c>
      <c r="J44" s="52">
        <v>14.027676718343301</v>
      </c>
      <c r="K44" s="51">
        <v>5951.82</v>
      </c>
      <c r="L44" s="52">
        <v>13.3993052952495</v>
      </c>
      <c r="M44" s="52">
        <v>-5.2234442573868001E-2</v>
      </c>
      <c r="N44" s="51">
        <v>3569797.45</v>
      </c>
      <c r="O44" s="51">
        <v>27000479.84</v>
      </c>
      <c r="P44" s="51">
        <v>45</v>
      </c>
      <c r="Q44" s="51">
        <v>46</v>
      </c>
      <c r="R44" s="52">
        <v>-2.1739130434782599</v>
      </c>
      <c r="S44" s="51">
        <v>893.61911111111101</v>
      </c>
      <c r="T44" s="51">
        <v>1073.52347826087</v>
      </c>
      <c r="U44" s="53">
        <v>-20.132108290082101</v>
      </c>
    </row>
    <row r="45" spans="1:21" ht="12" thickBot="1">
      <c r="A45" s="76"/>
      <c r="B45" s="64" t="s">
        <v>35</v>
      </c>
      <c r="C45" s="65"/>
      <c r="D45" s="56">
        <v>7090.4546</v>
      </c>
      <c r="E45" s="57"/>
      <c r="F45" s="57"/>
      <c r="G45" s="56">
        <v>9604.6041999999998</v>
      </c>
      <c r="H45" s="58">
        <v>-26.1765039729591</v>
      </c>
      <c r="I45" s="56">
        <v>633.90120000000002</v>
      </c>
      <c r="J45" s="58">
        <v>8.9402053290066892</v>
      </c>
      <c r="K45" s="56">
        <v>1079.7748999999999</v>
      </c>
      <c r="L45" s="58">
        <v>11.242263371977399</v>
      </c>
      <c r="M45" s="58">
        <v>-0.41293208427052702</v>
      </c>
      <c r="N45" s="56">
        <v>630284.79760000005</v>
      </c>
      <c r="O45" s="56">
        <v>8235789.3891000003</v>
      </c>
      <c r="P45" s="56">
        <v>27</v>
      </c>
      <c r="Q45" s="56">
        <v>24</v>
      </c>
      <c r="R45" s="58">
        <v>12.5</v>
      </c>
      <c r="S45" s="56">
        <v>262.60942962962997</v>
      </c>
      <c r="T45" s="56">
        <v>488.92422083333298</v>
      </c>
      <c r="U45" s="59">
        <v>-86.179232605198493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29:C29"/>
    <mergeCell ref="B16:C16"/>
    <mergeCell ref="B19:C19"/>
    <mergeCell ref="B20:C20"/>
    <mergeCell ref="B21:C21"/>
    <mergeCell ref="B22:C22"/>
    <mergeCell ref="B17:C17"/>
    <mergeCell ref="B24:C24"/>
    <mergeCell ref="B18:C18"/>
    <mergeCell ref="B35:C35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B32" sqref="B32:E37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48074</v>
      </c>
      <c r="D2" s="37">
        <v>458949.94692735001</v>
      </c>
      <c r="E2" s="37">
        <v>331059.80337435898</v>
      </c>
      <c r="F2" s="37">
        <v>127890.14355299099</v>
      </c>
      <c r="G2" s="37">
        <v>331059.80337435898</v>
      </c>
      <c r="H2" s="37">
        <v>0.27865815087072199</v>
      </c>
    </row>
    <row r="3" spans="1:8">
      <c r="A3" s="37">
        <v>2</v>
      </c>
      <c r="B3" s="37">
        <v>13</v>
      </c>
      <c r="C3" s="37">
        <v>7491</v>
      </c>
      <c r="D3" s="37">
        <v>66567.448176461694</v>
      </c>
      <c r="E3" s="37">
        <v>50802.074688881301</v>
      </c>
      <c r="F3" s="37">
        <v>15765.3734875804</v>
      </c>
      <c r="G3" s="37">
        <v>50802.074688881301</v>
      </c>
      <c r="H3" s="37">
        <v>0.23683307561660499</v>
      </c>
    </row>
    <row r="4" spans="1:8">
      <c r="A4" s="37">
        <v>3</v>
      </c>
      <c r="B4" s="37">
        <v>14</v>
      </c>
      <c r="C4" s="37">
        <v>85430</v>
      </c>
      <c r="D4" s="37">
        <v>83253.105146917806</v>
      </c>
      <c r="E4" s="37">
        <v>58265.547020047001</v>
      </c>
      <c r="F4" s="37">
        <v>24987.558126870801</v>
      </c>
      <c r="G4" s="37">
        <v>58265.547020047001</v>
      </c>
      <c r="H4" s="37">
        <v>0.30013965344325499</v>
      </c>
    </row>
    <row r="5" spans="1:8">
      <c r="A5" s="37">
        <v>4</v>
      </c>
      <c r="B5" s="37">
        <v>15</v>
      </c>
      <c r="C5" s="37">
        <v>2549</v>
      </c>
      <c r="D5" s="37">
        <v>38509.302652136801</v>
      </c>
      <c r="E5" s="37">
        <v>29298.4007649573</v>
      </c>
      <c r="F5" s="37">
        <v>9210.9018871794906</v>
      </c>
      <c r="G5" s="37">
        <v>29298.4007649573</v>
      </c>
      <c r="H5" s="37">
        <v>0.23918641088839401</v>
      </c>
    </row>
    <row r="6" spans="1:8">
      <c r="A6" s="37">
        <v>5</v>
      </c>
      <c r="B6" s="37">
        <v>16</v>
      </c>
      <c r="C6" s="37">
        <v>3482</v>
      </c>
      <c r="D6" s="37">
        <v>141738.46684786299</v>
      </c>
      <c r="E6" s="37">
        <v>115141.096688889</v>
      </c>
      <c r="F6" s="37">
        <v>26597.370158974401</v>
      </c>
      <c r="G6" s="37">
        <v>115141.096688889</v>
      </c>
      <c r="H6" s="37">
        <v>0.18765103609821701</v>
      </c>
    </row>
    <row r="7" spans="1:8">
      <c r="A7" s="37">
        <v>6</v>
      </c>
      <c r="B7" s="37">
        <v>17</v>
      </c>
      <c r="C7" s="37">
        <v>11808</v>
      </c>
      <c r="D7" s="37">
        <v>194538.14070769199</v>
      </c>
      <c r="E7" s="37">
        <v>129498.93722735</v>
      </c>
      <c r="F7" s="37">
        <v>65039.203480341901</v>
      </c>
      <c r="G7" s="37">
        <v>129498.93722735</v>
      </c>
      <c r="H7" s="37">
        <v>0.33432623157465002</v>
      </c>
    </row>
    <row r="8" spans="1:8">
      <c r="A8" s="37">
        <v>7</v>
      </c>
      <c r="B8" s="37">
        <v>18</v>
      </c>
      <c r="C8" s="37">
        <v>53427</v>
      </c>
      <c r="D8" s="37">
        <v>119275.49917350399</v>
      </c>
      <c r="E8" s="37">
        <v>95280.290040170905</v>
      </c>
      <c r="F8" s="37">
        <v>23995.209133333301</v>
      </c>
      <c r="G8" s="37">
        <v>95280.290040170905</v>
      </c>
      <c r="H8" s="37">
        <v>0.201174669564188</v>
      </c>
    </row>
    <row r="9" spans="1:8">
      <c r="A9" s="37">
        <v>8</v>
      </c>
      <c r="B9" s="37">
        <v>19</v>
      </c>
      <c r="C9" s="37">
        <v>13473</v>
      </c>
      <c r="D9" s="37">
        <v>67467.357207692301</v>
      </c>
      <c r="E9" s="37">
        <v>49434.122214529903</v>
      </c>
      <c r="F9" s="37">
        <v>18033.234993162401</v>
      </c>
      <c r="G9" s="37">
        <v>49434.122214529903</v>
      </c>
      <c r="H9" s="37">
        <v>0.26728829673361398</v>
      </c>
    </row>
    <row r="10" spans="1:8">
      <c r="A10" s="37">
        <v>9</v>
      </c>
      <c r="B10" s="37">
        <v>21</v>
      </c>
      <c r="C10" s="37">
        <v>111005</v>
      </c>
      <c r="D10" s="37">
        <v>541176.35792136798</v>
      </c>
      <c r="E10" s="37">
        <v>491633.05754188</v>
      </c>
      <c r="F10" s="37">
        <v>49543.300379487198</v>
      </c>
      <c r="G10" s="37">
        <v>491633.05754188</v>
      </c>
      <c r="H10" s="37">
        <v>9.1547421934285195E-2</v>
      </c>
    </row>
    <row r="11" spans="1:8">
      <c r="A11" s="37">
        <v>10</v>
      </c>
      <c r="B11" s="37">
        <v>22</v>
      </c>
      <c r="C11" s="37">
        <v>58746</v>
      </c>
      <c r="D11" s="37">
        <v>737296.15969145298</v>
      </c>
      <c r="E11" s="37">
        <v>714367.02257863199</v>
      </c>
      <c r="F11" s="37">
        <v>22929.137112820499</v>
      </c>
      <c r="G11" s="37">
        <v>714367.02257863199</v>
      </c>
      <c r="H11" s="37">
        <v>3.10989509594299E-2</v>
      </c>
    </row>
    <row r="12" spans="1:8">
      <c r="A12" s="37">
        <v>11</v>
      </c>
      <c r="B12" s="37">
        <v>23</v>
      </c>
      <c r="C12" s="37">
        <v>119973.447</v>
      </c>
      <c r="D12" s="37">
        <v>1090217.69923248</v>
      </c>
      <c r="E12" s="37">
        <v>897692.94469316199</v>
      </c>
      <c r="F12" s="37">
        <v>192524.754539316</v>
      </c>
      <c r="G12" s="37">
        <v>897692.94469316199</v>
      </c>
      <c r="H12" s="37">
        <v>0.176592945312533</v>
      </c>
    </row>
    <row r="13" spans="1:8">
      <c r="A13" s="37">
        <v>12</v>
      </c>
      <c r="B13" s="37">
        <v>24</v>
      </c>
      <c r="C13" s="37">
        <v>16662</v>
      </c>
      <c r="D13" s="37">
        <v>496093.14499487198</v>
      </c>
      <c r="E13" s="37">
        <v>446507.84156581201</v>
      </c>
      <c r="F13" s="37">
        <v>49585.303429059801</v>
      </c>
      <c r="G13" s="37">
        <v>446507.84156581201</v>
      </c>
      <c r="H13" s="37">
        <v>9.9951599673025901E-2</v>
      </c>
    </row>
    <row r="14" spans="1:8">
      <c r="A14" s="37">
        <v>13</v>
      </c>
      <c r="B14" s="37">
        <v>25</v>
      </c>
      <c r="C14" s="37">
        <v>70921</v>
      </c>
      <c r="D14" s="37">
        <v>786870.14320000005</v>
      </c>
      <c r="E14" s="37">
        <v>702616.51249999995</v>
      </c>
      <c r="F14" s="37">
        <v>84253.630699999994</v>
      </c>
      <c r="G14" s="37">
        <v>702616.51249999995</v>
      </c>
      <c r="H14" s="37">
        <v>0.10707437742822699</v>
      </c>
    </row>
    <row r="15" spans="1:8">
      <c r="A15" s="37">
        <v>14</v>
      </c>
      <c r="B15" s="37">
        <v>26</v>
      </c>
      <c r="C15" s="37">
        <v>40512</v>
      </c>
      <c r="D15" s="37">
        <v>250166.31285312001</v>
      </c>
      <c r="E15" s="37">
        <v>206754.86001484</v>
      </c>
      <c r="F15" s="37">
        <v>43411.452838279998</v>
      </c>
      <c r="G15" s="37">
        <v>206754.86001484</v>
      </c>
      <c r="H15" s="37">
        <v>0.17353037002935001</v>
      </c>
    </row>
    <row r="16" spans="1:8">
      <c r="A16" s="37">
        <v>15</v>
      </c>
      <c r="B16" s="37">
        <v>27</v>
      </c>
      <c r="C16" s="37">
        <v>124923.18</v>
      </c>
      <c r="D16" s="37">
        <v>931592.63399999996</v>
      </c>
      <c r="E16" s="37">
        <v>828860.81810000003</v>
      </c>
      <c r="F16" s="37">
        <v>102731.8159</v>
      </c>
      <c r="G16" s="37">
        <v>828860.81810000003</v>
      </c>
      <c r="H16" s="37">
        <v>0.110275470361866</v>
      </c>
    </row>
    <row r="17" spans="1:8">
      <c r="A17" s="37">
        <v>16</v>
      </c>
      <c r="B17" s="37">
        <v>29</v>
      </c>
      <c r="C17" s="37">
        <v>140268</v>
      </c>
      <c r="D17" s="37">
        <v>1931773.3120051301</v>
      </c>
      <c r="E17" s="37">
        <v>1613811.4186846199</v>
      </c>
      <c r="F17" s="37">
        <v>317961.89332051302</v>
      </c>
      <c r="G17" s="37">
        <v>1613811.4186846199</v>
      </c>
      <c r="H17" s="37">
        <v>0.16459586191843401</v>
      </c>
    </row>
    <row r="18" spans="1:8">
      <c r="A18" s="37">
        <v>17</v>
      </c>
      <c r="B18" s="37">
        <v>31</v>
      </c>
      <c r="C18" s="37">
        <v>21769.314999999999</v>
      </c>
      <c r="D18" s="37">
        <v>191661.339129748</v>
      </c>
      <c r="E18" s="37">
        <v>157672.24076523201</v>
      </c>
      <c r="F18" s="37">
        <v>33989.098364515899</v>
      </c>
      <c r="G18" s="37">
        <v>157672.24076523201</v>
      </c>
      <c r="H18" s="37">
        <v>0.17733935554685101</v>
      </c>
    </row>
    <row r="19" spans="1:8">
      <c r="A19" s="37">
        <v>18</v>
      </c>
      <c r="B19" s="37">
        <v>32</v>
      </c>
      <c r="C19" s="37">
        <v>16222.427</v>
      </c>
      <c r="D19" s="37">
        <v>250001.03304922499</v>
      </c>
      <c r="E19" s="37">
        <v>231221.43331613301</v>
      </c>
      <c r="F19" s="37">
        <v>18779.599733092102</v>
      </c>
      <c r="G19" s="37">
        <v>231221.43331613301</v>
      </c>
      <c r="H19" s="37">
        <v>7.5118088529635793E-2</v>
      </c>
    </row>
    <row r="20" spans="1:8">
      <c r="A20" s="37">
        <v>19</v>
      </c>
      <c r="B20" s="37">
        <v>33</v>
      </c>
      <c r="C20" s="37">
        <v>32320.857</v>
      </c>
      <c r="D20" s="37">
        <v>495770.50732298603</v>
      </c>
      <c r="E20" s="37">
        <v>400803.74900489103</v>
      </c>
      <c r="F20" s="37">
        <v>94966.758318094799</v>
      </c>
      <c r="G20" s="37">
        <v>400803.74900489103</v>
      </c>
      <c r="H20" s="37">
        <v>0.19155386800011001</v>
      </c>
    </row>
    <row r="21" spans="1:8">
      <c r="A21" s="37">
        <v>20</v>
      </c>
      <c r="B21" s="37">
        <v>34</v>
      </c>
      <c r="C21" s="37">
        <v>32601.571</v>
      </c>
      <c r="D21" s="37">
        <v>187595.2573611</v>
      </c>
      <c r="E21" s="37">
        <v>135405.90646916599</v>
      </c>
      <c r="F21" s="37">
        <v>52189.3508919335</v>
      </c>
      <c r="G21" s="37">
        <v>135405.90646916599</v>
      </c>
      <c r="H21" s="37">
        <v>0.27820186728641499</v>
      </c>
    </row>
    <row r="22" spans="1:8">
      <c r="A22" s="37">
        <v>21</v>
      </c>
      <c r="B22" s="37">
        <v>35</v>
      </c>
      <c r="C22" s="37">
        <v>32280.777999999998</v>
      </c>
      <c r="D22" s="37">
        <v>890078.26835663698</v>
      </c>
      <c r="E22" s="37">
        <v>842107.90117699106</v>
      </c>
      <c r="F22" s="37">
        <v>47970.367179645997</v>
      </c>
      <c r="G22" s="37">
        <v>842107.90117699106</v>
      </c>
      <c r="H22" s="37">
        <v>5.3894549372848197E-2</v>
      </c>
    </row>
    <row r="23" spans="1:8">
      <c r="A23" s="37">
        <v>22</v>
      </c>
      <c r="B23" s="37">
        <v>36</v>
      </c>
      <c r="C23" s="37">
        <v>149455.71299999999</v>
      </c>
      <c r="D23" s="37">
        <v>573992.04319557501</v>
      </c>
      <c r="E23" s="37">
        <v>498321.969413938</v>
      </c>
      <c r="F23" s="37">
        <v>75670.073781637504</v>
      </c>
      <c r="G23" s="37">
        <v>498321.969413938</v>
      </c>
      <c r="H23" s="37">
        <v>0.13183122428032401</v>
      </c>
    </row>
    <row r="24" spans="1:8">
      <c r="A24" s="37">
        <v>23</v>
      </c>
      <c r="B24" s="37">
        <v>37</v>
      </c>
      <c r="C24" s="37">
        <v>122983.118</v>
      </c>
      <c r="D24" s="37">
        <v>829070.58034778805</v>
      </c>
      <c r="E24" s="37">
        <v>734872.49473180505</v>
      </c>
      <c r="F24" s="37">
        <v>94198.085615982302</v>
      </c>
      <c r="G24" s="37">
        <v>734872.49473180505</v>
      </c>
      <c r="H24" s="37">
        <v>0.113618897894637</v>
      </c>
    </row>
    <row r="25" spans="1:8">
      <c r="A25" s="37">
        <v>24</v>
      </c>
      <c r="B25" s="37">
        <v>38</v>
      </c>
      <c r="C25" s="37">
        <v>149925.98000000001</v>
      </c>
      <c r="D25" s="37">
        <v>778653.26681769895</v>
      </c>
      <c r="E25" s="37">
        <v>739832.72216902697</v>
      </c>
      <c r="F25" s="37">
        <v>38820.5446486726</v>
      </c>
      <c r="G25" s="37">
        <v>739832.72216902697</v>
      </c>
      <c r="H25" s="37">
        <v>4.9856009475603202E-2</v>
      </c>
    </row>
    <row r="26" spans="1:8">
      <c r="A26" s="37">
        <v>25</v>
      </c>
      <c r="B26" s="37">
        <v>39</v>
      </c>
      <c r="C26" s="37">
        <v>56409.307999999997</v>
      </c>
      <c r="D26" s="37">
        <v>86034.700016118295</v>
      </c>
      <c r="E26" s="37">
        <v>63567.57397926</v>
      </c>
      <c r="F26" s="37">
        <v>22467.126036858299</v>
      </c>
      <c r="G26" s="37">
        <v>63567.57397926</v>
      </c>
      <c r="H26" s="37">
        <v>0.26114028447416199</v>
      </c>
    </row>
    <row r="27" spans="1:8">
      <c r="A27" s="37">
        <v>26</v>
      </c>
      <c r="B27" s="37">
        <v>42</v>
      </c>
      <c r="C27" s="37">
        <v>13599.978999999999</v>
      </c>
      <c r="D27" s="37">
        <v>191623.10769999999</v>
      </c>
      <c r="E27" s="37">
        <v>186608.21170000001</v>
      </c>
      <c r="F27" s="37">
        <v>5014.8959999999997</v>
      </c>
      <c r="G27" s="37">
        <v>186608.21170000001</v>
      </c>
      <c r="H27" s="37">
        <v>2.6170622427495498E-2</v>
      </c>
    </row>
    <row r="28" spans="1:8">
      <c r="A28" s="37">
        <v>27</v>
      </c>
      <c r="B28" s="37">
        <v>75</v>
      </c>
      <c r="C28" s="37">
        <v>177</v>
      </c>
      <c r="D28" s="37">
        <v>79548.290598290594</v>
      </c>
      <c r="E28" s="37">
        <v>74843.027777777796</v>
      </c>
      <c r="F28" s="37">
        <v>4705.2628205128203</v>
      </c>
      <c r="G28" s="37">
        <v>74843.027777777796</v>
      </c>
      <c r="H28" s="37">
        <v>5.9149766577308797E-2</v>
      </c>
    </row>
    <row r="29" spans="1:8">
      <c r="A29" s="37">
        <v>28</v>
      </c>
      <c r="B29" s="37">
        <v>76</v>
      </c>
      <c r="C29" s="37">
        <v>1563</v>
      </c>
      <c r="D29" s="37">
        <v>257562.825599145</v>
      </c>
      <c r="E29" s="37">
        <v>243993.63848632501</v>
      </c>
      <c r="F29" s="37">
        <v>13569.1871128205</v>
      </c>
      <c r="G29" s="37">
        <v>243993.63848632501</v>
      </c>
      <c r="H29" s="37">
        <v>5.2683018526667201E-2</v>
      </c>
    </row>
    <row r="30" spans="1:8">
      <c r="A30" s="37">
        <v>29</v>
      </c>
      <c r="B30" s="37">
        <v>99</v>
      </c>
      <c r="C30" s="37">
        <v>27</v>
      </c>
      <c r="D30" s="37">
        <v>7090.4545798351101</v>
      </c>
      <c r="E30" s="37">
        <v>6456.5539520459897</v>
      </c>
      <c r="F30" s="37">
        <v>633.90062778912295</v>
      </c>
      <c r="G30" s="37">
        <v>6456.5539520459897</v>
      </c>
      <c r="H30" s="37">
        <v>8.9401972842743302E-2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52</v>
      </c>
      <c r="D32" s="34">
        <v>86787.22</v>
      </c>
      <c r="E32" s="34">
        <v>84182.47</v>
      </c>
      <c r="F32" s="30"/>
      <c r="G32" s="30"/>
      <c r="H32" s="30"/>
    </row>
    <row r="33" spans="1:8" ht="14.25">
      <c r="A33" s="30"/>
      <c r="B33" s="33">
        <v>71</v>
      </c>
      <c r="C33" s="34">
        <v>48</v>
      </c>
      <c r="D33" s="34">
        <v>126773.56</v>
      </c>
      <c r="E33" s="34">
        <v>139955.72</v>
      </c>
      <c r="F33" s="30"/>
      <c r="G33" s="30"/>
      <c r="H33" s="30"/>
    </row>
    <row r="34" spans="1:8" ht="14.25">
      <c r="A34" s="30"/>
      <c r="B34" s="33">
        <v>72</v>
      </c>
      <c r="C34" s="34">
        <v>2</v>
      </c>
      <c r="D34" s="34">
        <v>3502.57</v>
      </c>
      <c r="E34" s="34">
        <v>3676.07</v>
      </c>
      <c r="F34" s="30"/>
      <c r="G34" s="30"/>
      <c r="H34" s="30"/>
    </row>
    <row r="35" spans="1:8" ht="14.25">
      <c r="A35" s="30"/>
      <c r="B35" s="33">
        <v>73</v>
      </c>
      <c r="C35" s="34">
        <v>46</v>
      </c>
      <c r="D35" s="34">
        <v>82393.5</v>
      </c>
      <c r="E35" s="34">
        <v>92859.04</v>
      </c>
      <c r="F35" s="30"/>
      <c r="G35" s="30"/>
      <c r="H35" s="30"/>
    </row>
    <row r="36" spans="1:8" ht="14.25">
      <c r="A36" s="30"/>
      <c r="B36" s="33">
        <v>77</v>
      </c>
      <c r="C36" s="34">
        <v>46</v>
      </c>
      <c r="D36" s="34">
        <v>55949.599999999999</v>
      </c>
      <c r="E36" s="34">
        <v>62319.25</v>
      </c>
      <c r="F36" s="30"/>
      <c r="G36" s="30"/>
      <c r="H36" s="30"/>
    </row>
    <row r="37" spans="1:8" ht="14.25">
      <c r="A37" s="30"/>
      <c r="B37" s="33">
        <v>78</v>
      </c>
      <c r="C37" s="34">
        <v>37</v>
      </c>
      <c r="D37" s="34">
        <v>40212.86</v>
      </c>
      <c r="E37" s="34">
        <v>34571.93</v>
      </c>
      <c r="F37" s="30"/>
      <c r="G37" s="30"/>
      <c r="H37" s="30"/>
    </row>
    <row r="38" spans="1:8" ht="14.25">
      <c r="A38" s="30"/>
      <c r="B38" s="33">
        <v>74</v>
      </c>
      <c r="C38" s="34">
        <v>0</v>
      </c>
      <c r="D38" s="34">
        <v>0</v>
      </c>
      <c r="E38" s="34">
        <v>0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2015-10-29T00:35:39Z</dcterms:modified>
</cp:coreProperties>
</file>