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<sst xmlns="http://schemas.openxmlformats.org/spreadsheetml/2006/main" count="120" uniqueCount="79">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</sst>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18675704.716099996</v>
      </c>
      <c r="F3" s="25">
        <f>RA!I7</f>
        <v>1563329.4868000001</v>
      </c>
      <c r="G3" s="16">
        <f>SUM(G4:G42)</f>
        <v>17112375.2293</v>
      </c>
      <c r="H3" s="27">
        <f>RA!J7</f>
        <v>8.3709263482426</v>
      </c>
      <c r="I3" s="20">
        <f>SUM(I4:I42)</f>
        <v>18675710.572779723</v>
      </c>
      <c r="J3" s="21">
        <f>SUM(J4:J42)</f>
        <v>17112375.142004754</v>
      </c>
      <c r="K3" s="22">
        <f>E3-I3</f>
        <v>-5.8566797263920307</v>
      </c>
      <c r="L3" s="22">
        <f>G3-J3</f>
        <v>8.7295245379209518E-2</v>
      </c>
    </row>
    <row r="4" spans="1:13">
      <c r="A4" s="68">
        <f>RA!A8</f>
        <v>42540</v>
      </c>
      <c r="B4" s="12">
        <v>12</v>
      </c>
      <c r="C4" s="66" t="s">
        <v>6</v>
      </c>
      <c r="D4" s="66"/>
      <c r="E4" s="15">
        <f>VLOOKUP(C4,RA!B8:D35,3,0)</f>
        <v>600379.76190000004</v>
      </c>
      <c r="F4" s="25">
        <f>VLOOKUP(C4,RA!B8:I38,8,0)</f>
        <v>158428.2236</v>
      </c>
      <c r="G4" s="16">
        <f t="shared" ref="G4:G42" si="0">E4-F4</f>
        <v>441951.53830000001</v>
      </c>
      <c r="H4" s="27">
        <f>RA!J8</f>
        <v>26.3880020037031</v>
      </c>
      <c r="I4" s="20">
        <f>VLOOKUP(B4,RMS!B:D,3,FALSE)</f>
        <v>600380.65603247902</v>
      </c>
      <c r="J4" s="21">
        <f>VLOOKUP(B4,RMS!B:E,4,FALSE)</f>
        <v>441951.55029230798</v>
      </c>
      <c r="K4" s="22">
        <f t="shared" ref="K4:K42" si="1">E4-I4</f>
        <v>-0.89413247897755355</v>
      </c>
      <c r="L4" s="22">
        <f t="shared" ref="L4:L42" si="2">G4-J4</f>
        <v>-1.1992307961918414E-2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89276.958100000003</v>
      </c>
      <c r="F5" s="25">
        <f>VLOOKUP(C5,RA!B9:I39,8,0)</f>
        <v>19329.275600000001</v>
      </c>
      <c r="G5" s="16">
        <f t="shared" si="0"/>
        <v>69947.682499999995</v>
      </c>
      <c r="H5" s="27">
        <f>RA!J9</f>
        <v>21.650911961347401</v>
      </c>
      <c r="I5" s="20">
        <f>VLOOKUP(B5,RMS!B:D,3,FALSE)</f>
        <v>89276.999365811993</v>
      </c>
      <c r="J5" s="21">
        <f>VLOOKUP(B5,RMS!B:E,4,FALSE)</f>
        <v>69947.679284615399</v>
      </c>
      <c r="K5" s="22">
        <f t="shared" si="1"/>
        <v>-4.1265811989433132E-2</v>
      </c>
      <c r="L5" s="22">
        <f t="shared" si="2"/>
        <v>3.2153845968423411E-3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138782.85320000001</v>
      </c>
      <c r="F6" s="25">
        <f>VLOOKUP(C6,RA!B10:I40,8,0)</f>
        <v>39640.6466</v>
      </c>
      <c r="G6" s="16">
        <f t="shared" si="0"/>
        <v>99142.206600000005</v>
      </c>
      <c r="H6" s="27">
        <f>RA!J10</f>
        <v>28.563072228291698</v>
      </c>
      <c r="I6" s="20">
        <f>VLOOKUP(B6,RMS!B:D,3,FALSE)</f>
        <v>138785.25352246399</v>
      </c>
      <c r="J6" s="21">
        <f>VLOOKUP(B6,RMS!B:E,4,FALSE)</f>
        <v>99142.209908893507</v>
      </c>
      <c r="K6" s="22">
        <f>E6-I6</f>
        <v>-2.4003224639745895</v>
      </c>
      <c r="L6" s="22">
        <f t="shared" si="2"/>
        <v>-3.3088935015257448E-3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70034.870500000005</v>
      </c>
      <c r="F7" s="25">
        <f>VLOOKUP(C7,RA!B11:I41,8,0)</f>
        <v>15097.7323</v>
      </c>
      <c r="G7" s="16">
        <f t="shared" si="0"/>
        <v>54937.138200000001</v>
      </c>
      <c r="H7" s="27">
        <f>RA!J11</f>
        <v>21.557450156204698</v>
      </c>
      <c r="I7" s="20">
        <f>VLOOKUP(B7,RMS!B:D,3,FALSE)</f>
        <v>70034.924117510003</v>
      </c>
      <c r="J7" s="21">
        <f>VLOOKUP(B7,RMS!B:E,4,FALSE)</f>
        <v>54937.138462725998</v>
      </c>
      <c r="K7" s="22">
        <f t="shared" si="1"/>
        <v>-5.3617509998730384E-2</v>
      </c>
      <c r="L7" s="22">
        <f t="shared" si="2"/>
        <v>-2.6272599643561989E-4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268564.66470000002</v>
      </c>
      <c r="F8" s="25">
        <f>VLOOKUP(C8,RA!B12:I42,8,0)</f>
        <v>46806.140899999999</v>
      </c>
      <c r="G8" s="16">
        <f t="shared" si="0"/>
        <v>221758.52380000002</v>
      </c>
      <c r="H8" s="27">
        <f>RA!J12</f>
        <v>17.428257344384701</v>
      </c>
      <c r="I8" s="20">
        <f>VLOOKUP(B8,RMS!B:D,3,FALSE)</f>
        <v>268564.72200769198</v>
      </c>
      <c r="J8" s="21">
        <f>VLOOKUP(B8,RMS!B:E,4,FALSE)</f>
        <v>221758.525823932</v>
      </c>
      <c r="K8" s="22">
        <f t="shared" si="1"/>
        <v>-5.7307691953610629E-2</v>
      </c>
      <c r="L8" s="22">
        <f t="shared" si="2"/>
        <v>-2.0239319710526615E-3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265620.93410000001</v>
      </c>
      <c r="F9" s="25">
        <f>VLOOKUP(C9,RA!B13:I43,8,0)</f>
        <v>80422.117800000007</v>
      </c>
      <c r="G9" s="16">
        <f t="shared" si="0"/>
        <v>185198.81630000001</v>
      </c>
      <c r="H9" s="27">
        <f>RA!J13</f>
        <v>30.277025443229199</v>
      </c>
      <c r="I9" s="20">
        <f>VLOOKUP(B9,RMS!B:D,3,FALSE)</f>
        <v>265621.18437521398</v>
      </c>
      <c r="J9" s="21">
        <f>VLOOKUP(B9,RMS!B:E,4,FALSE)</f>
        <v>185198.812609402</v>
      </c>
      <c r="K9" s="22">
        <f t="shared" si="1"/>
        <v>-0.2502752139698714</v>
      </c>
      <c r="L9" s="22">
        <f t="shared" si="2"/>
        <v>3.6905980086885393E-3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164351.63010000001</v>
      </c>
      <c r="F10" s="25">
        <f>VLOOKUP(C10,RA!B14:I43,8,0)</f>
        <v>33234.824699999997</v>
      </c>
      <c r="G10" s="16">
        <f t="shared" si="0"/>
        <v>131116.80540000001</v>
      </c>
      <c r="H10" s="27">
        <f>RA!J14</f>
        <v>20.221779777771701</v>
      </c>
      <c r="I10" s="20">
        <f>VLOOKUP(B10,RMS!B:D,3,FALSE)</f>
        <v>164351.62948888901</v>
      </c>
      <c r="J10" s="21">
        <f>VLOOKUP(B10,RMS!B:E,4,FALSE)</f>
        <v>131116.805225641</v>
      </c>
      <c r="K10" s="22">
        <f t="shared" si="1"/>
        <v>6.1111099785193801E-4</v>
      </c>
      <c r="L10" s="22">
        <f t="shared" si="2"/>
        <v>1.7435901099815965E-4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125682.5499</v>
      </c>
      <c r="F11" s="25">
        <f>VLOOKUP(C11,RA!B15:I44,8,0)</f>
        <v>5199.7794000000004</v>
      </c>
      <c r="G11" s="16">
        <f t="shared" si="0"/>
        <v>120482.7705</v>
      </c>
      <c r="H11" s="27">
        <f>RA!J15</f>
        <v>4.1372325785379402</v>
      </c>
      <c r="I11" s="20">
        <f>VLOOKUP(B11,RMS!B:D,3,FALSE)</f>
        <v>125682.817480342</v>
      </c>
      <c r="J11" s="21">
        <f>VLOOKUP(B11,RMS!B:E,4,FALSE)</f>
        <v>120482.76845812</v>
      </c>
      <c r="K11" s="22">
        <f t="shared" si="1"/>
        <v>-0.26758034199883696</v>
      </c>
      <c r="L11" s="22">
        <f t="shared" si="2"/>
        <v>2.0418799977051094E-3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1165576.5667999999</v>
      </c>
      <c r="F12" s="25">
        <f>VLOOKUP(C12,RA!B16:I45,8,0)</f>
        <v>45761.319300000003</v>
      </c>
      <c r="G12" s="16">
        <f t="shared" si="0"/>
        <v>1119815.2474999998</v>
      </c>
      <c r="H12" s="27">
        <f>RA!J16</f>
        <v>3.9260672017140998</v>
      </c>
      <c r="I12" s="20">
        <f>VLOOKUP(B12,RMS!B:D,3,FALSE)</f>
        <v>1165575.5128427399</v>
      </c>
      <c r="J12" s="21">
        <f>VLOOKUP(B12,RMS!B:E,4,FALSE)</f>
        <v>1119815.24753333</v>
      </c>
      <c r="K12" s="22">
        <f t="shared" si="1"/>
        <v>1.0539572599809617</v>
      </c>
      <c r="L12" s="22">
        <f t="shared" si="2"/>
        <v>-3.3330172300338745E-5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589728.34680000006</v>
      </c>
      <c r="F13" s="25">
        <f>VLOOKUP(C13,RA!B17:I46,8,0)</f>
        <v>31650.815900000001</v>
      </c>
      <c r="G13" s="16">
        <f t="shared" si="0"/>
        <v>558077.53090000001</v>
      </c>
      <c r="H13" s="27">
        <f>RA!J17</f>
        <v>5.3670161985165796</v>
      </c>
      <c r="I13" s="20">
        <f>VLOOKUP(B13,RMS!B:D,3,FALSE)</f>
        <v>589728.39330598305</v>
      </c>
      <c r="J13" s="21">
        <f>VLOOKUP(B13,RMS!B:E,4,FALSE)</f>
        <v>558077.53120256402</v>
      </c>
      <c r="K13" s="22">
        <f t="shared" si="1"/>
        <v>-4.6505982987582684E-2</v>
      </c>
      <c r="L13" s="22">
        <f t="shared" si="2"/>
        <v>-3.0256400350481272E-4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1795844.4550999999</v>
      </c>
      <c r="F14" s="25">
        <f>VLOOKUP(C14,RA!B18:I47,8,0)</f>
        <v>203496.10740000001</v>
      </c>
      <c r="G14" s="16">
        <f t="shared" si="0"/>
        <v>1592348.3476999998</v>
      </c>
      <c r="H14" s="27">
        <f>RA!J18</f>
        <v>11.331499608559801</v>
      </c>
      <c r="I14" s="20">
        <f>VLOOKUP(B14,RMS!B:D,3,FALSE)</f>
        <v>1795844.4946008499</v>
      </c>
      <c r="J14" s="21">
        <f>VLOOKUP(B14,RMS!B:E,4,FALSE)</f>
        <v>1592348.35437607</v>
      </c>
      <c r="K14" s="22">
        <f t="shared" si="1"/>
        <v>-3.9500850019976497E-2</v>
      </c>
      <c r="L14" s="22">
        <f t="shared" si="2"/>
        <v>-6.6760701593011618E-3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440493.73109999998</v>
      </c>
      <c r="F15" s="25">
        <f>VLOOKUP(C15,RA!B19:I48,8,0)</f>
        <v>37040.253900000003</v>
      </c>
      <c r="G15" s="16">
        <f t="shared" si="0"/>
        <v>403453.47719999996</v>
      </c>
      <c r="H15" s="27">
        <f>RA!J19</f>
        <v>8.4088038682192305</v>
      </c>
      <c r="I15" s="20">
        <f>VLOOKUP(B15,RMS!B:D,3,FALSE)</f>
        <v>440493.69568119699</v>
      </c>
      <c r="J15" s="21">
        <f>VLOOKUP(B15,RMS!B:E,4,FALSE)</f>
        <v>403453.47828119597</v>
      </c>
      <c r="K15" s="22">
        <f t="shared" si="1"/>
        <v>3.541880298871547E-2</v>
      </c>
      <c r="L15" s="22">
        <f t="shared" si="2"/>
        <v>-1.0811960091814399E-3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1052482.4046</v>
      </c>
      <c r="F16" s="25">
        <f>VLOOKUP(C16,RA!B20:I49,8,0)</f>
        <v>110940.2822</v>
      </c>
      <c r="G16" s="16">
        <f t="shared" si="0"/>
        <v>941542.12239999999</v>
      </c>
      <c r="H16" s="27">
        <f>RA!J20</f>
        <v>10.540820608033201</v>
      </c>
      <c r="I16" s="20">
        <f>VLOOKUP(B16,RMS!B:D,3,FALSE)</f>
        <v>1052482.3304000001</v>
      </c>
      <c r="J16" s="21">
        <f>VLOOKUP(B16,RMS!B:E,4,FALSE)</f>
        <v>941542.12239999999</v>
      </c>
      <c r="K16" s="22">
        <f t="shared" si="1"/>
        <v>7.419999991543591E-2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343093.2145</v>
      </c>
      <c r="F17" s="25">
        <f>VLOOKUP(C17,RA!B21:I50,8,0)</f>
        <v>46011.269899999999</v>
      </c>
      <c r="G17" s="16">
        <f t="shared" si="0"/>
        <v>297081.94459999999</v>
      </c>
      <c r="H17" s="27">
        <f>RA!J21</f>
        <v>13.410719873039101</v>
      </c>
      <c r="I17" s="20">
        <f>VLOOKUP(B17,RMS!B:D,3,FALSE)</f>
        <v>343092.91584358999</v>
      </c>
      <c r="J17" s="21">
        <f>VLOOKUP(B17,RMS!B:E,4,FALSE)</f>
        <v>297081.94460769201</v>
      </c>
      <c r="K17" s="22">
        <f t="shared" si="1"/>
        <v>0.29865641001379117</v>
      </c>
      <c r="L17" s="22">
        <f t="shared" si="2"/>
        <v>-7.6920259743928909E-6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1473247.078</v>
      </c>
      <c r="F18" s="25">
        <f>VLOOKUP(C18,RA!B22:I51,8,0)</f>
        <v>42498.869100000004</v>
      </c>
      <c r="G18" s="16">
        <f t="shared" si="0"/>
        <v>1430748.2089</v>
      </c>
      <c r="H18" s="27">
        <f>RA!J22</f>
        <v>2.8847075100053199</v>
      </c>
      <c r="I18" s="20">
        <f>VLOOKUP(B18,RMS!B:D,3,FALSE)</f>
        <v>1473248.3432923099</v>
      </c>
      <c r="J18" s="21">
        <f>VLOOKUP(B18,RMS!B:E,4,FALSE)</f>
        <v>1430748.2087538501</v>
      </c>
      <c r="K18" s="22">
        <f t="shared" si="1"/>
        <v>-1.2652923099230975</v>
      </c>
      <c r="L18" s="22">
        <f t="shared" si="2"/>
        <v>1.4614989049732685E-4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3312690.3980999999</v>
      </c>
      <c r="F19" s="25">
        <f>VLOOKUP(C19,RA!B23:I52,8,0)</f>
        <v>126930.5227</v>
      </c>
      <c r="G19" s="16">
        <f t="shared" si="0"/>
        <v>3185759.8753999998</v>
      </c>
      <c r="H19" s="27">
        <f>RA!J23</f>
        <v>3.83164459838448</v>
      </c>
      <c r="I19" s="20">
        <f>VLOOKUP(B19,RMS!B:D,3,FALSE)</f>
        <v>3312692.2431521402</v>
      </c>
      <c r="J19" s="21">
        <f>VLOOKUP(B19,RMS!B:E,4,FALSE)</f>
        <v>3185759.90694188</v>
      </c>
      <c r="K19" s="22">
        <f t="shared" si="1"/>
        <v>-1.8450521402992308</v>
      </c>
      <c r="L19" s="22">
        <f t="shared" si="2"/>
        <v>-3.1541880220174789E-2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292687.64980000001</v>
      </c>
      <c r="F20" s="25">
        <f>VLOOKUP(C20,RA!B24:I53,8,0)</f>
        <v>42426.597199999997</v>
      </c>
      <c r="G20" s="16">
        <f t="shared" si="0"/>
        <v>250261.05260000002</v>
      </c>
      <c r="H20" s="27">
        <f>RA!J24</f>
        <v>14.4955201317825</v>
      </c>
      <c r="I20" s="20">
        <f>VLOOKUP(B20,RMS!B:D,3,FALSE)</f>
        <v>292687.73824741697</v>
      </c>
      <c r="J20" s="21">
        <f>VLOOKUP(B20,RMS!B:E,4,FALSE)</f>
        <v>250261.02801556399</v>
      </c>
      <c r="K20" s="22">
        <f t="shared" si="1"/>
        <v>-8.8447416957933456E-2</v>
      </c>
      <c r="L20" s="22">
        <f t="shared" si="2"/>
        <v>2.4584436032455415E-2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287164.39990000002</v>
      </c>
      <c r="F21" s="25">
        <f>VLOOKUP(C21,RA!B25:I54,8,0)</f>
        <v>21111.907299999999</v>
      </c>
      <c r="G21" s="16">
        <f t="shared" si="0"/>
        <v>266052.4926</v>
      </c>
      <c r="H21" s="27">
        <f>RA!J25</f>
        <v>7.3518539579947397</v>
      </c>
      <c r="I21" s="20">
        <f>VLOOKUP(B21,RMS!B:D,3,FALSE)</f>
        <v>287164.37831624702</v>
      </c>
      <c r="J21" s="21">
        <f>VLOOKUP(B21,RMS!B:E,4,FALSE)</f>
        <v>266052.49579243001</v>
      </c>
      <c r="K21" s="22">
        <f t="shared" si="1"/>
        <v>2.1583752997685224E-2</v>
      </c>
      <c r="L21" s="22">
        <f t="shared" si="2"/>
        <v>-3.1924300128594041E-3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646330.36140000005</v>
      </c>
      <c r="F22" s="25">
        <f>VLOOKUP(C22,RA!B26:I55,8,0)</f>
        <v>128899.7488</v>
      </c>
      <c r="G22" s="16">
        <f t="shared" si="0"/>
        <v>517430.61260000005</v>
      </c>
      <c r="H22" s="27">
        <f>RA!J26</f>
        <v>19.9433225635252</v>
      </c>
      <c r="I22" s="20">
        <f>VLOOKUP(B22,RMS!B:D,3,FALSE)</f>
        <v>646330.27595057106</v>
      </c>
      <c r="J22" s="21">
        <f>VLOOKUP(B22,RMS!B:E,4,FALSE)</f>
        <v>517430.605753585</v>
      </c>
      <c r="K22" s="22">
        <f t="shared" si="1"/>
        <v>8.5449428996071219E-2</v>
      </c>
      <c r="L22" s="22">
        <f t="shared" si="2"/>
        <v>6.8464150535874069E-3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199689.9669</v>
      </c>
      <c r="F23" s="25">
        <f>VLOOKUP(C23,RA!B27:I56,8,0)</f>
        <v>54470.0334</v>
      </c>
      <c r="G23" s="16">
        <f t="shared" si="0"/>
        <v>145219.93349999998</v>
      </c>
      <c r="H23" s="27">
        <f>RA!J27</f>
        <v>27.277301030991399</v>
      </c>
      <c r="I23" s="20">
        <f>VLOOKUP(B23,RMS!B:D,3,FALSE)</f>
        <v>199689.71852188901</v>
      </c>
      <c r="J23" s="21">
        <f>VLOOKUP(B23,RMS!B:E,4,FALSE)</f>
        <v>145219.937412503</v>
      </c>
      <c r="K23" s="22">
        <f t="shared" si="1"/>
        <v>0.24837811099132523</v>
      </c>
      <c r="L23" s="22">
        <f t="shared" si="2"/>
        <v>-3.9125030161812901E-3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923381.88020000001</v>
      </c>
      <c r="F24" s="25">
        <f>VLOOKUP(C24,RA!B28:I57,8,0)</f>
        <v>38605.3364</v>
      </c>
      <c r="G24" s="16">
        <f t="shared" si="0"/>
        <v>884776.54379999998</v>
      </c>
      <c r="H24" s="27">
        <f>RA!J28</f>
        <v>4.18086354387182</v>
      </c>
      <c r="I24" s="20">
        <f>VLOOKUP(B24,RMS!B:D,3,FALSE)</f>
        <v>923381.880467257</v>
      </c>
      <c r="J24" s="21">
        <f>VLOOKUP(B24,RMS!B:E,4,FALSE)</f>
        <v>884776.53762389405</v>
      </c>
      <c r="K24" s="22">
        <f t="shared" si="1"/>
        <v>-2.6725698262453079E-4</v>
      </c>
      <c r="L24" s="22">
        <f t="shared" si="2"/>
        <v>6.1761059332638979E-3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561059.69090000005</v>
      </c>
      <c r="F25" s="25">
        <f>VLOOKUP(C25,RA!B29:I58,8,0)</f>
        <v>99811.297600000005</v>
      </c>
      <c r="G25" s="16">
        <f t="shared" si="0"/>
        <v>461248.39330000005</v>
      </c>
      <c r="H25" s="27">
        <f>RA!J29</f>
        <v>17.789782302822701</v>
      </c>
      <c r="I25" s="20">
        <f>VLOOKUP(B25,RMS!B:D,3,FALSE)</f>
        <v>561060.31996106205</v>
      </c>
      <c r="J25" s="21">
        <f>VLOOKUP(B25,RMS!B:E,4,FALSE)</f>
        <v>461248.38709412602</v>
      </c>
      <c r="K25" s="22">
        <f t="shared" si="1"/>
        <v>-0.6290610620053485</v>
      </c>
      <c r="L25" s="22">
        <f t="shared" si="2"/>
        <v>6.2058740295469761E-3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1203143.3759000001</v>
      </c>
      <c r="F26" s="25">
        <f>VLOOKUP(C26,RA!B30:I59,8,0)</f>
        <v>104496.2334</v>
      </c>
      <c r="G26" s="16">
        <f t="shared" si="0"/>
        <v>1098647.1425000001</v>
      </c>
      <c r="H26" s="27">
        <f>RA!J30</f>
        <v>8.6852685634272504</v>
      </c>
      <c r="I26" s="20">
        <f>VLOOKUP(B26,RMS!B:D,3,FALSE)</f>
        <v>1203143.38728584</v>
      </c>
      <c r="J26" s="21">
        <f>VLOOKUP(B26,RMS!B:E,4,FALSE)</f>
        <v>1098647.14266386</v>
      </c>
      <c r="K26" s="22">
        <f t="shared" si="1"/>
        <v>-1.1385839898139238E-2</v>
      </c>
      <c r="L26" s="22">
        <f t="shared" si="2"/>
        <v>-1.6385992057621479E-4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880987.4754</v>
      </c>
      <c r="F27" s="25">
        <f>VLOOKUP(C27,RA!B31:I60,8,0)</f>
        <v>39879.024799999999</v>
      </c>
      <c r="G27" s="16">
        <f t="shared" si="0"/>
        <v>841108.45059999998</v>
      </c>
      <c r="H27" s="27">
        <f>RA!J31</f>
        <v>4.5266278935343003</v>
      </c>
      <c r="I27" s="20">
        <f>VLOOKUP(B27,RMS!B:D,3,FALSE)</f>
        <v>880987.33239380503</v>
      </c>
      <c r="J27" s="21">
        <f>VLOOKUP(B27,RMS!B:E,4,FALSE)</f>
        <v>841108.36833097297</v>
      </c>
      <c r="K27" s="22">
        <f t="shared" si="1"/>
        <v>0.14300619496498257</v>
      </c>
      <c r="L27" s="22">
        <f t="shared" si="2"/>
        <v>8.2269027014262974E-2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103894.0673</v>
      </c>
      <c r="F28" s="25">
        <f>VLOOKUP(C28,RA!B32:I61,8,0)</f>
        <v>22674.6636</v>
      </c>
      <c r="G28" s="16">
        <f t="shared" si="0"/>
        <v>81219.403699999995</v>
      </c>
      <c r="H28" s="27">
        <f>RA!J32</f>
        <v>21.824791529746999</v>
      </c>
      <c r="I28" s="20">
        <f>VLOOKUP(B28,RMS!B:D,3,FALSE)</f>
        <v>103893.979601906</v>
      </c>
      <c r="J28" s="21">
        <f>VLOOKUP(B28,RMS!B:E,4,FALSE)</f>
        <v>81219.398980689497</v>
      </c>
      <c r="K28" s="22">
        <f t="shared" si="1"/>
        <v>8.7698093993822113E-2</v>
      </c>
      <c r="L28" s="22">
        <f t="shared" si="2"/>
        <v>4.7193104983307421E-3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158250.92009999999</v>
      </c>
      <c r="F30" s="25">
        <f>VLOOKUP(C30,RA!B34:I64,8,0)</f>
        <v>21500.0016</v>
      </c>
      <c r="G30" s="16">
        <f t="shared" si="0"/>
        <v>136750.9185</v>
      </c>
      <c r="H30" s="27">
        <f>RA!J34</f>
        <v>13.586019965264001</v>
      </c>
      <c r="I30" s="20">
        <f>VLOOKUP(B30,RMS!B:D,3,FALSE)</f>
        <v>158250.9357</v>
      </c>
      <c r="J30" s="21">
        <f>VLOOKUP(B30,RMS!B:E,4,FALSE)</f>
        <v>136750.90489999999</v>
      </c>
      <c r="K30" s="22">
        <f t="shared" si="1"/>
        <v>-1.5600000013364479E-2</v>
      </c>
      <c r="L30" s="22">
        <f t="shared" si="2"/>
        <v>1.3600000005681068E-2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7707.7714999999998</v>
      </c>
      <c r="F31" s="25">
        <f>VLOOKUP(C31,RA!B35:I65,8,0)</f>
        <v>-141.24809999999999</v>
      </c>
      <c r="G31" s="16">
        <f t="shared" si="0"/>
        <v>7849.0195999999996</v>
      </c>
      <c r="H31" s="27">
        <f>RA!J35</f>
        <v>-1.8325413512842199</v>
      </c>
      <c r="I31" s="20">
        <f>VLOOKUP(B31,RMS!B:D,3,FALSE)</f>
        <v>7707.7771000000002</v>
      </c>
      <c r="J31" s="21">
        <f>VLOOKUP(B31,RMS!B:E,4,FALSE)</f>
        <v>7849.0162</v>
      </c>
      <c r="K31" s="22">
        <f t="shared" si="1"/>
        <v>-5.6000000004132744E-3</v>
      </c>
      <c r="L31" s="22">
        <f t="shared" si="2"/>
        <v>3.3999999996012775E-3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76137.679999999993</v>
      </c>
      <c r="F32" s="25">
        <f>VLOOKUP(C32,RA!B34:I65,8,0)</f>
        <v>1951.26</v>
      </c>
      <c r="G32" s="16">
        <f t="shared" si="0"/>
        <v>74186.42</v>
      </c>
      <c r="H32" s="27">
        <f>RA!J34</f>
        <v>13.586019965264001</v>
      </c>
      <c r="I32" s="20">
        <f>VLOOKUP(B32,RMS!B:D,3,FALSE)</f>
        <v>76137.679999999993</v>
      </c>
      <c r="J32" s="21">
        <f>VLOOKUP(B32,RMS!B:E,4,FALSE)</f>
        <v>74186.42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88992.38</v>
      </c>
      <c r="F33" s="25">
        <f>VLOOKUP(C33,RA!B34:I65,8,0)</f>
        <v>-8018.26</v>
      </c>
      <c r="G33" s="16">
        <f t="shared" si="0"/>
        <v>97010.64</v>
      </c>
      <c r="H33" s="27">
        <f>RA!J34</f>
        <v>13.586019965264001</v>
      </c>
      <c r="I33" s="20">
        <f>VLOOKUP(B33,RMS!B:D,3,FALSE)</f>
        <v>88992.38</v>
      </c>
      <c r="J33" s="21">
        <f>VLOOKUP(B33,RMS!B:E,4,FALSE)</f>
        <v>97010.64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482623.09</v>
      </c>
      <c r="F34" s="25">
        <f>VLOOKUP(C34,RA!B34:I66,8,0)</f>
        <v>-30846.23</v>
      </c>
      <c r="G34" s="16">
        <f t="shared" si="0"/>
        <v>513469.32</v>
      </c>
      <c r="H34" s="27">
        <f>RA!J35</f>
        <v>-1.8325413512842199</v>
      </c>
      <c r="I34" s="20">
        <f>VLOOKUP(B34,RMS!B:D,3,FALSE)</f>
        <v>482623.09</v>
      </c>
      <c r="J34" s="21">
        <f>VLOOKUP(B34,RMS!B:E,4,FALSE)</f>
        <v>513469.32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181817.34</v>
      </c>
      <c r="F35" s="25">
        <f>VLOOKUP(C35,RA!B34:I67,8,0)</f>
        <v>-33389.339999999997</v>
      </c>
      <c r="G35" s="16">
        <f t="shared" si="0"/>
        <v>215206.68</v>
      </c>
      <c r="H35" s="27">
        <f>RA!J34</f>
        <v>13.586019965264001</v>
      </c>
      <c r="I35" s="20">
        <f>VLOOKUP(B35,RMS!B:D,3,FALSE)</f>
        <v>181817.34</v>
      </c>
      <c r="J35" s="21">
        <f>VLOOKUP(B35,RMS!B:E,4,FALSE)</f>
        <v>215206.68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-1.8325413512842199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33805.983200000002</v>
      </c>
      <c r="F37" s="25">
        <f>VLOOKUP(C37,RA!B8:I68,8,0)</f>
        <v>2077.0610000000001</v>
      </c>
      <c r="G37" s="16">
        <f t="shared" si="0"/>
        <v>31728.922200000001</v>
      </c>
      <c r="H37" s="27">
        <f>RA!J35</f>
        <v>-1.8325413512842199</v>
      </c>
      <c r="I37" s="20">
        <f>VLOOKUP(B37,RMS!B:D,3,FALSE)</f>
        <v>33805.982905982899</v>
      </c>
      <c r="J37" s="21">
        <f>VLOOKUP(B37,RMS!B:E,4,FALSE)</f>
        <v>31728.9230769231</v>
      </c>
      <c r="K37" s="22">
        <f t="shared" si="1"/>
        <v>2.9401710344245657E-4</v>
      </c>
      <c r="L37" s="22">
        <f t="shared" si="2"/>
        <v>-8.7692309898557141E-4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528871.5098</v>
      </c>
      <c r="F38" s="25">
        <f>VLOOKUP(C38,RA!B8:I69,8,0)</f>
        <v>30980.2621</v>
      </c>
      <c r="G38" s="16">
        <f t="shared" si="0"/>
        <v>497891.24770000001</v>
      </c>
      <c r="H38" s="27">
        <f>RA!J36</f>
        <v>2.56280464547909</v>
      </c>
      <c r="I38" s="20">
        <f>VLOOKUP(B38,RMS!B:D,3,FALSE)</f>
        <v>528871.50475470105</v>
      </c>
      <c r="J38" s="21">
        <f>VLOOKUP(B38,RMS!B:E,4,FALSE)</f>
        <v>497891.251502564</v>
      </c>
      <c r="K38" s="22">
        <f t="shared" si="1"/>
        <v>5.0452989526093006E-3</v>
      </c>
      <c r="L38" s="22">
        <f t="shared" si="2"/>
        <v>-3.8025639951229095E-3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82888.990000000005</v>
      </c>
      <c r="F39" s="25">
        <f>VLOOKUP(C39,RA!B9:I70,8,0)</f>
        <v>-19808.73</v>
      </c>
      <c r="G39" s="16">
        <f t="shared" si="0"/>
        <v>102697.72</v>
      </c>
      <c r="H39" s="27">
        <f>RA!J37</f>
        <v>-9.0100523213335801</v>
      </c>
      <c r="I39" s="20">
        <f>VLOOKUP(B39,RMS!B:D,3,FALSE)</f>
        <v>82888.990000000005</v>
      </c>
      <c r="J39" s="21">
        <f>VLOOKUP(B39,RMS!B:E,4,FALSE)</f>
        <v>102697.72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22320.53</v>
      </c>
      <c r="F40" s="25">
        <f>VLOOKUP(C40,RA!B10:I71,8,0)</f>
        <v>3054.5</v>
      </c>
      <c r="G40" s="16">
        <f t="shared" si="0"/>
        <v>19266.03</v>
      </c>
      <c r="H40" s="27">
        <f>RA!J38</f>
        <v>-6.3913705413472899</v>
      </c>
      <c r="I40" s="20">
        <f>VLOOKUP(B40,RMS!B:D,3,FALSE)</f>
        <v>22320.53</v>
      </c>
      <c r="J40" s="21">
        <f>VLOOKUP(B40,RMS!B:E,4,FALSE)</f>
        <v>19266.03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-18.364222026347999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18099.2363</v>
      </c>
      <c r="F42" s="25">
        <f>VLOOKUP(C42,RA!B8:I72,8,0)</f>
        <v>1107.1864</v>
      </c>
      <c r="G42" s="16">
        <f t="shared" si="0"/>
        <v>16992.049900000002</v>
      </c>
      <c r="H42" s="27">
        <f>RA!J39</f>
        <v>-18.364222026347999</v>
      </c>
      <c r="I42" s="20">
        <f>VLOOKUP(B42,RMS!B:D,3,FALSE)</f>
        <v>18099.236063837801</v>
      </c>
      <c r="J42" s="21">
        <f>VLOOKUP(B42,RMS!B:E,4,FALSE)</f>
        <v>16992.0504954239</v>
      </c>
      <c r="K42" s="22">
        <f t="shared" si="1"/>
        <v>2.3616219914401881E-4</v>
      </c>
      <c r="L42" s="22">
        <f t="shared" si="2"/>
        <v>-5.9542389863054268E-4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18675704.7161</v>
      </c>
      <c r="E7" s="53">
        <v>25496858.934900001</v>
      </c>
      <c r="F7" s="54">
        <v>73.247080214013295</v>
      </c>
      <c r="G7" s="53">
        <v>35383878.062799998</v>
      </c>
      <c r="H7" s="54">
        <v>-47.219734696818698</v>
      </c>
      <c r="I7" s="53">
        <v>1563329.4868000001</v>
      </c>
      <c r="J7" s="54">
        <v>8.3709263482426</v>
      </c>
      <c r="K7" s="53">
        <v>2410015.7434999999</v>
      </c>
      <c r="L7" s="54">
        <v>6.8110559821132597</v>
      </c>
      <c r="M7" s="54">
        <v>-0.35131980319364298</v>
      </c>
      <c r="N7" s="53">
        <v>366095528.47119999</v>
      </c>
      <c r="O7" s="53">
        <v>3813588264.2589002</v>
      </c>
      <c r="P7" s="53">
        <v>998111</v>
      </c>
      <c r="Q7" s="53">
        <v>1016608</v>
      </c>
      <c r="R7" s="54">
        <v>-1.81948204224244</v>
      </c>
      <c r="S7" s="53">
        <v>18.711049889341002</v>
      </c>
      <c r="T7" s="53">
        <v>18.844773154254199</v>
      </c>
      <c r="U7" s="55">
        <v>-0.71467536938884801</v>
      </c>
    </row>
    <row r="8" spans="1:23" ht="12" thickBot="1">
      <c r="A8" s="81">
        <v>42540</v>
      </c>
      <c r="B8" s="69" t="s">
        <v>6</v>
      </c>
      <c r="C8" s="70"/>
      <c r="D8" s="56">
        <v>600379.76190000004</v>
      </c>
      <c r="E8" s="56">
        <v>792958.95369999995</v>
      </c>
      <c r="F8" s="57">
        <v>75.713851151889699</v>
      </c>
      <c r="G8" s="56">
        <v>667170.6139</v>
      </c>
      <c r="H8" s="57">
        <v>-10.011060230840901</v>
      </c>
      <c r="I8" s="56">
        <v>158428.2236</v>
      </c>
      <c r="J8" s="57">
        <v>26.3880020037031</v>
      </c>
      <c r="K8" s="56">
        <v>99873.200100000002</v>
      </c>
      <c r="L8" s="57">
        <v>14.9696641337638</v>
      </c>
      <c r="M8" s="57">
        <v>0.58629365476795203</v>
      </c>
      <c r="N8" s="56">
        <v>10433890.760199999</v>
      </c>
      <c r="O8" s="56">
        <v>135890603.53</v>
      </c>
      <c r="P8" s="56">
        <v>27092</v>
      </c>
      <c r="Q8" s="56">
        <v>26832</v>
      </c>
      <c r="R8" s="57">
        <v>0.968992248062017</v>
      </c>
      <c r="S8" s="56">
        <v>22.160776683153699</v>
      </c>
      <c r="T8" s="56">
        <v>22.643175667113901</v>
      </c>
      <c r="U8" s="58">
        <v>-2.1768144269370699</v>
      </c>
    </row>
    <row r="9" spans="1:23" ht="12" thickBot="1">
      <c r="A9" s="82"/>
      <c r="B9" s="69" t="s">
        <v>7</v>
      </c>
      <c r="C9" s="70"/>
      <c r="D9" s="56">
        <v>89276.958100000003</v>
      </c>
      <c r="E9" s="56">
        <v>154051.41029999999</v>
      </c>
      <c r="F9" s="57">
        <v>57.952704182416703</v>
      </c>
      <c r="G9" s="56">
        <v>89846.688099999999</v>
      </c>
      <c r="H9" s="57">
        <v>-0.63411352387956499</v>
      </c>
      <c r="I9" s="56">
        <v>19329.275600000001</v>
      </c>
      <c r="J9" s="57">
        <v>21.650911961347401</v>
      </c>
      <c r="K9" s="56">
        <v>20408.745699999999</v>
      </c>
      <c r="L9" s="57">
        <v>22.715078464867801</v>
      </c>
      <c r="M9" s="57">
        <v>-5.2892525384349999E-2</v>
      </c>
      <c r="N9" s="56">
        <v>1662965.0271000001</v>
      </c>
      <c r="O9" s="56">
        <v>19264866.229400001</v>
      </c>
      <c r="P9" s="56">
        <v>5216</v>
      </c>
      <c r="Q9" s="56">
        <v>5682</v>
      </c>
      <c r="R9" s="57">
        <v>-8.2013375571981708</v>
      </c>
      <c r="S9" s="56">
        <v>17.115981230828201</v>
      </c>
      <c r="T9" s="56">
        <v>17.629474269623401</v>
      </c>
      <c r="U9" s="58">
        <v>-3.0000794688316201</v>
      </c>
    </row>
    <row r="10" spans="1:23" ht="12" thickBot="1">
      <c r="A10" s="82"/>
      <c r="B10" s="69" t="s">
        <v>8</v>
      </c>
      <c r="C10" s="70"/>
      <c r="D10" s="56">
        <v>138782.85320000001</v>
      </c>
      <c r="E10" s="56">
        <v>195515.0264</v>
      </c>
      <c r="F10" s="57">
        <v>70.983215845551996</v>
      </c>
      <c r="G10" s="56">
        <v>188492.13020000001</v>
      </c>
      <c r="H10" s="57">
        <v>-26.3720702542095</v>
      </c>
      <c r="I10" s="56">
        <v>39640.6466</v>
      </c>
      <c r="J10" s="57">
        <v>28.563072228291698</v>
      </c>
      <c r="K10" s="56">
        <v>52466.513800000001</v>
      </c>
      <c r="L10" s="57">
        <v>27.834856417788</v>
      </c>
      <c r="M10" s="57">
        <v>-0.244458155708451</v>
      </c>
      <c r="N10" s="56">
        <v>3940993.6542000002</v>
      </c>
      <c r="O10" s="56">
        <v>34768664.027099997</v>
      </c>
      <c r="P10" s="56">
        <v>107275</v>
      </c>
      <c r="Q10" s="56">
        <v>106488</v>
      </c>
      <c r="R10" s="57">
        <v>0.73905040943580402</v>
      </c>
      <c r="S10" s="56">
        <v>1.29371105290142</v>
      </c>
      <c r="T10" s="56">
        <v>1.45306698595147</v>
      </c>
      <c r="U10" s="58">
        <v>-12.317737619436601</v>
      </c>
    </row>
    <row r="11" spans="1:23" ht="12" thickBot="1">
      <c r="A11" s="82"/>
      <c r="B11" s="69" t="s">
        <v>9</v>
      </c>
      <c r="C11" s="70"/>
      <c r="D11" s="56">
        <v>70034.870500000005</v>
      </c>
      <c r="E11" s="56">
        <v>96614.455799999996</v>
      </c>
      <c r="F11" s="57">
        <v>72.489018253104902</v>
      </c>
      <c r="G11" s="56">
        <v>64328.543799999999</v>
      </c>
      <c r="H11" s="57">
        <v>8.8705982801992</v>
      </c>
      <c r="I11" s="56">
        <v>15097.7323</v>
      </c>
      <c r="J11" s="57">
        <v>21.557450156204698</v>
      </c>
      <c r="K11" s="56">
        <v>15186.3899</v>
      </c>
      <c r="L11" s="57">
        <v>23.607544960468999</v>
      </c>
      <c r="M11" s="57">
        <v>-5.837964162898E-3</v>
      </c>
      <c r="N11" s="56">
        <v>1333904.5789000001</v>
      </c>
      <c r="O11" s="56">
        <v>11494175.3006</v>
      </c>
      <c r="P11" s="56">
        <v>3460</v>
      </c>
      <c r="Q11" s="56">
        <v>3193</v>
      </c>
      <c r="R11" s="57">
        <v>8.3620419668023693</v>
      </c>
      <c r="S11" s="56">
        <v>20.241292052023098</v>
      </c>
      <c r="T11" s="56">
        <v>21.3426952709051</v>
      </c>
      <c r="U11" s="58">
        <v>-5.44136815007269</v>
      </c>
    </row>
    <row r="12" spans="1:23" ht="12" thickBot="1">
      <c r="A12" s="82"/>
      <c r="B12" s="69" t="s">
        <v>10</v>
      </c>
      <c r="C12" s="70"/>
      <c r="D12" s="56">
        <v>268564.66470000002</v>
      </c>
      <c r="E12" s="56">
        <v>352998.38189999998</v>
      </c>
      <c r="F12" s="57">
        <v>76.080990302125798</v>
      </c>
      <c r="G12" s="56">
        <v>254049.4719</v>
      </c>
      <c r="H12" s="57">
        <v>5.7135300032087999</v>
      </c>
      <c r="I12" s="56">
        <v>46806.140899999999</v>
      </c>
      <c r="J12" s="57">
        <v>17.428257344384701</v>
      </c>
      <c r="K12" s="56">
        <v>30780.2435</v>
      </c>
      <c r="L12" s="57">
        <v>12.1158462837175</v>
      </c>
      <c r="M12" s="57">
        <v>0.52065531580346303</v>
      </c>
      <c r="N12" s="56">
        <v>5373769.6681000004</v>
      </c>
      <c r="O12" s="56">
        <v>40281661.270499997</v>
      </c>
      <c r="P12" s="56">
        <v>3149</v>
      </c>
      <c r="Q12" s="56">
        <v>2973</v>
      </c>
      <c r="R12" s="57">
        <v>5.9199461823074202</v>
      </c>
      <c r="S12" s="56">
        <v>85.285698539218799</v>
      </c>
      <c r="T12" s="56">
        <v>77.087828893373697</v>
      </c>
      <c r="U12" s="58">
        <v>9.6122442405455697</v>
      </c>
    </row>
    <row r="13" spans="1:23" ht="12" thickBot="1">
      <c r="A13" s="82"/>
      <c r="B13" s="69" t="s">
        <v>11</v>
      </c>
      <c r="C13" s="70"/>
      <c r="D13" s="56">
        <v>265620.93410000001</v>
      </c>
      <c r="E13" s="56">
        <v>403064.77279999998</v>
      </c>
      <c r="F13" s="57">
        <v>65.900309832286098</v>
      </c>
      <c r="G13" s="56">
        <v>306247.11369999999</v>
      </c>
      <c r="H13" s="57">
        <v>-13.265816323675599</v>
      </c>
      <c r="I13" s="56">
        <v>80422.117800000007</v>
      </c>
      <c r="J13" s="57">
        <v>30.277025443229199</v>
      </c>
      <c r="K13" s="56">
        <v>85086.527900000001</v>
      </c>
      <c r="L13" s="57">
        <v>27.783617899939099</v>
      </c>
      <c r="M13" s="57">
        <v>-5.4819607934665997E-2</v>
      </c>
      <c r="N13" s="56">
        <v>4869169.2879999997</v>
      </c>
      <c r="O13" s="56">
        <v>59441116.312200002</v>
      </c>
      <c r="P13" s="56">
        <v>11191</v>
      </c>
      <c r="Q13" s="56">
        <v>10629</v>
      </c>
      <c r="R13" s="57">
        <v>5.2874212061341703</v>
      </c>
      <c r="S13" s="56">
        <v>23.735227781252799</v>
      </c>
      <c r="T13" s="56">
        <v>23.374144510301999</v>
      </c>
      <c r="U13" s="58">
        <v>1.52129684315053</v>
      </c>
    </row>
    <row r="14" spans="1:23" ht="12" thickBot="1">
      <c r="A14" s="82"/>
      <c r="B14" s="69" t="s">
        <v>12</v>
      </c>
      <c r="C14" s="70"/>
      <c r="D14" s="56">
        <v>164351.63010000001</v>
      </c>
      <c r="E14" s="56">
        <v>269084.13510000001</v>
      </c>
      <c r="F14" s="57">
        <v>61.078156851916198</v>
      </c>
      <c r="G14" s="56">
        <v>247891.89660000001</v>
      </c>
      <c r="H14" s="57">
        <v>-33.700281310446002</v>
      </c>
      <c r="I14" s="56">
        <v>33234.824699999997</v>
      </c>
      <c r="J14" s="57">
        <v>20.221779777771701</v>
      </c>
      <c r="K14" s="56">
        <v>36595.237099999998</v>
      </c>
      <c r="L14" s="57">
        <v>14.7625790120321</v>
      </c>
      <c r="M14" s="57">
        <v>-9.1826496186302994E-2</v>
      </c>
      <c r="N14" s="56">
        <v>2649287.7927000001</v>
      </c>
      <c r="O14" s="56">
        <v>27204700.5013</v>
      </c>
      <c r="P14" s="56">
        <v>2981</v>
      </c>
      <c r="Q14" s="56">
        <v>2700</v>
      </c>
      <c r="R14" s="57">
        <v>10.407407407407399</v>
      </c>
      <c r="S14" s="56">
        <v>55.133052700436103</v>
      </c>
      <c r="T14" s="56">
        <v>52.079503777777802</v>
      </c>
      <c r="U14" s="58">
        <v>5.5385087041156398</v>
      </c>
    </row>
    <row r="15" spans="1:23" ht="12" thickBot="1">
      <c r="A15" s="82"/>
      <c r="B15" s="69" t="s">
        <v>13</v>
      </c>
      <c r="C15" s="70"/>
      <c r="D15" s="56">
        <v>125682.5499</v>
      </c>
      <c r="E15" s="56">
        <v>177004.30970000001</v>
      </c>
      <c r="F15" s="57">
        <v>71.005361458721595</v>
      </c>
      <c r="G15" s="56">
        <v>153919.87549999999</v>
      </c>
      <c r="H15" s="57">
        <v>-18.3454706601553</v>
      </c>
      <c r="I15" s="56">
        <v>5199.7794000000004</v>
      </c>
      <c r="J15" s="57">
        <v>4.1372325785379402</v>
      </c>
      <c r="K15" s="56">
        <v>31884.395799999998</v>
      </c>
      <c r="L15" s="57">
        <v>20.714930866741799</v>
      </c>
      <c r="M15" s="57">
        <v>-0.83691773767279598</v>
      </c>
      <c r="N15" s="56">
        <v>2282670.5303000002</v>
      </c>
      <c r="O15" s="56">
        <v>22757091.798099998</v>
      </c>
      <c r="P15" s="56">
        <v>6765</v>
      </c>
      <c r="Q15" s="56">
        <v>7291</v>
      </c>
      <c r="R15" s="57">
        <v>-7.2143738856123996</v>
      </c>
      <c r="S15" s="56">
        <v>18.578351796008899</v>
      </c>
      <c r="T15" s="56">
        <v>18.162800370319601</v>
      </c>
      <c r="U15" s="58">
        <v>2.2367507637494999</v>
      </c>
    </row>
    <row r="16" spans="1:23" ht="12" thickBot="1">
      <c r="A16" s="82"/>
      <c r="B16" s="69" t="s">
        <v>14</v>
      </c>
      <c r="C16" s="70"/>
      <c r="D16" s="56">
        <v>1165576.5667999999</v>
      </c>
      <c r="E16" s="56">
        <v>1636603.6794</v>
      </c>
      <c r="F16" s="57">
        <v>71.219231721837204</v>
      </c>
      <c r="G16" s="56">
        <v>2186828.2740000002</v>
      </c>
      <c r="H16" s="57">
        <v>-46.700132760401701</v>
      </c>
      <c r="I16" s="56">
        <v>45761.319300000003</v>
      </c>
      <c r="J16" s="57">
        <v>3.9260672017140998</v>
      </c>
      <c r="K16" s="56">
        <v>-11126.4943</v>
      </c>
      <c r="L16" s="57">
        <v>-0.50879597782262798</v>
      </c>
      <c r="M16" s="57">
        <v>-5.1128245848290197</v>
      </c>
      <c r="N16" s="56">
        <v>20641005.1668</v>
      </c>
      <c r="O16" s="56">
        <v>193035159.0695</v>
      </c>
      <c r="P16" s="56">
        <v>62645</v>
      </c>
      <c r="Q16" s="56">
        <v>60385</v>
      </c>
      <c r="R16" s="57">
        <v>3.7426513206922301</v>
      </c>
      <c r="S16" s="56">
        <v>18.606059011892398</v>
      </c>
      <c r="T16" s="56">
        <v>19.599857338743099</v>
      </c>
      <c r="U16" s="58">
        <v>-5.3412618234493099</v>
      </c>
    </row>
    <row r="17" spans="1:21" ht="12" thickBot="1">
      <c r="A17" s="82"/>
      <c r="B17" s="69" t="s">
        <v>15</v>
      </c>
      <c r="C17" s="70"/>
      <c r="D17" s="56">
        <v>589728.34680000006</v>
      </c>
      <c r="E17" s="56">
        <v>1108177.031</v>
      </c>
      <c r="F17" s="57">
        <v>53.216077422922197</v>
      </c>
      <c r="G17" s="56">
        <v>2233662.6910999999</v>
      </c>
      <c r="H17" s="57">
        <v>-73.598146705419495</v>
      </c>
      <c r="I17" s="56">
        <v>31650.815900000001</v>
      </c>
      <c r="J17" s="57">
        <v>5.3670161985165796</v>
      </c>
      <c r="K17" s="56">
        <v>133579.69930000001</v>
      </c>
      <c r="L17" s="57">
        <v>5.9802986293430296</v>
      </c>
      <c r="M17" s="57">
        <v>-0.76305669150432098</v>
      </c>
      <c r="N17" s="56">
        <v>17667367.905699998</v>
      </c>
      <c r="O17" s="56">
        <v>216041518.54260001</v>
      </c>
      <c r="P17" s="56">
        <v>20179</v>
      </c>
      <c r="Q17" s="56">
        <v>18205</v>
      </c>
      <c r="R17" s="57">
        <v>10.8431749519363</v>
      </c>
      <c r="S17" s="56">
        <v>29.2248548887457</v>
      </c>
      <c r="T17" s="56">
        <v>26.738769195275999</v>
      </c>
      <c r="U17" s="58">
        <v>8.5067511983680504</v>
      </c>
    </row>
    <row r="18" spans="1:21" ht="12" customHeight="1" thickBot="1">
      <c r="A18" s="82"/>
      <c r="B18" s="69" t="s">
        <v>16</v>
      </c>
      <c r="C18" s="70"/>
      <c r="D18" s="56">
        <v>1795844.4550999999</v>
      </c>
      <c r="E18" s="56">
        <v>2253764.1830000002</v>
      </c>
      <c r="F18" s="57">
        <v>79.682003496459004</v>
      </c>
      <c r="G18" s="56">
        <v>2626437.8198000002</v>
      </c>
      <c r="H18" s="57">
        <v>-31.624330050320701</v>
      </c>
      <c r="I18" s="56">
        <v>203496.10740000001</v>
      </c>
      <c r="J18" s="57">
        <v>11.331499608559801</v>
      </c>
      <c r="K18" s="56">
        <v>409844.19420000003</v>
      </c>
      <c r="L18" s="57">
        <v>15.604564901948001</v>
      </c>
      <c r="M18" s="57">
        <v>-0.50347934585918297</v>
      </c>
      <c r="N18" s="56">
        <v>30754679.146499999</v>
      </c>
      <c r="O18" s="56">
        <v>409549188.11949998</v>
      </c>
      <c r="P18" s="56">
        <v>86807</v>
      </c>
      <c r="Q18" s="56">
        <v>90394</v>
      </c>
      <c r="R18" s="57">
        <v>-3.9681837290085702</v>
      </c>
      <c r="S18" s="56">
        <v>20.687783878028299</v>
      </c>
      <c r="T18" s="56">
        <v>20.678445563864901</v>
      </c>
      <c r="U18" s="58">
        <v>4.513926778466E-2</v>
      </c>
    </row>
    <row r="19" spans="1:21" ht="12" customHeight="1" thickBot="1">
      <c r="A19" s="82"/>
      <c r="B19" s="69" t="s">
        <v>17</v>
      </c>
      <c r="C19" s="70"/>
      <c r="D19" s="56">
        <v>440493.73109999998</v>
      </c>
      <c r="E19" s="56">
        <v>746398.84100000001</v>
      </c>
      <c r="F19" s="57">
        <v>59.015864830368898</v>
      </c>
      <c r="G19" s="56">
        <v>1106900.9301</v>
      </c>
      <c r="H19" s="57">
        <v>-60.204773605149597</v>
      </c>
      <c r="I19" s="56">
        <v>37040.253900000003</v>
      </c>
      <c r="J19" s="57">
        <v>8.4088038682192305</v>
      </c>
      <c r="K19" s="56">
        <v>68045.602299999999</v>
      </c>
      <c r="L19" s="57">
        <v>6.1473976983516101</v>
      </c>
      <c r="M19" s="57">
        <v>-0.45565543329756097</v>
      </c>
      <c r="N19" s="56">
        <v>10849351.0329</v>
      </c>
      <c r="O19" s="56">
        <v>121517628.1928</v>
      </c>
      <c r="P19" s="56">
        <v>9127</v>
      </c>
      <c r="Q19" s="56">
        <v>9630</v>
      </c>
      <c r="R19" s="57">
        <v>-5.2232606438213898</v>
      </c>
      <c r="S19" s="56">
        <v>48.262707472334803</v>
      </c>
      <c r="T19" s="56">
        <v>48.822192274143298</v>
      </c>
      <c r="U19" s="58">
        <v>-1.15924868518655</v>
      </c>
    </row>
    <row r="20" spans="1:21" ht="12" thickBot="1">
      <c r="A20" s="82"/>
      <c r="B20" s="69" t="s">
        <v>18</v>
      </c>
      <c r="C20" s="70"/>
      <c r="D20" s="56">
        <v>1052482.4046</v>
      </c>
      <c r="E20" s="56">
        <v>1563646.1173</v>
      </c>
      <c r="F20" s="57">
        <v>67.309501360663205</v>
      </c>
      <c r="G20" s="56">
        <v>2309044.7492999998</v>
      </c>
      <c r="H20" s="57">
        <v>-54.419142161750401</v>
      </c>
      <c r="I20" s="56">
        <v>110940.2822</v>
      </c>
      <c r="J20" s="57">
        <v>10.540820608033201</v>
      </c>
      <c r="K20" s="56">
        <v>63419.550300000003</v>
      </c>
      <c r="L20" s="57">
        <v>2.74657086309072</v>
      </c>
      <c r="M20" s="57">
        <v>0.74930729838366605</v>
      </c>
      <c r="N20" s="56">
        <v>19836387.770799998</v>
      </c>
      <c r="O20" s="56">
        <v>216559275.4989</v>
      </c>
      <c r="P20" s="56">
        <v>44018</v>
      </c>
      <c r="Q20" s="56">
        <v>45148</v>
      </c>
      <c r="R20" s="57">
        <v>-2.50287941880039</v>
      </c>
      <c r="S20" s="56">
        <v>23.910273174610399</v>
      </c>
      <c r="T20" s="56">
        <v>24.475842451492898</v>
      </c>
      <c r="U20" s="58">
        <v>-2.3653819124201401</v>
      </c>
    </row>
    <row r="21" spans="1:21" ht="12" customHeight="1" thickBot="1">
      <c r="A21" s="82"/>
      <c r="B21" s="69" t="s">
        <v>19</v>
      </c>
      <c r="C21" s="70"/>
      <c r="D21" s="56">
        <v>343093.2145</v>
      </c>
      <c r="E21" s="56">
        <v>463205.01510000002</v>
      </c>
      <c r="F21" s="57">
        <v>74.069408429425295</v>
      </c>
      <c r="G21" s="56">
        <v>578602.01049999997</v>
      </c>
      <c r="H21" s="57">
        <v>-40.703072531062404</v>
      </c>
      <c r="I21" s="56">
        <v>46011.269899999999</v>
      </c>
      <c r="J21" s="57">
        <v>13.410719873039101</v>
      </c>
      <c r="K21" s="56">
        <v>60730.589899999999</v>
      </c>
      <c r="L21" s="57">
        <v>10.496090369184801</v>
      </c>
      <c r="M21" s="57">
        <v>-0.24237077269028801</v>
      </c>
      <c r="N21" s="56">
        <v>5948656.5957000004</v>
      </c>
      <c r="O21" s="56">
        <v>73311348.5713</v>
      </c>
      <c r="P21" s="56">
        <v>29924</v>
      </c>
      <c r="Q21" s="56">
        <v>31473</v>
      </c>
      <c r="R21" s="57">
        <v>-4.9216788993740703</v>
      </c>
      <c r="S21" s="56">
        <v>11.4654863821682</v>
      </c>
      <c r="T21" s="56">
        <v>11.4545003939885</v>
      </c>
      <c r="U21" s="58">
        <v>9.5817899158177997E-2</v>
      </c>
    </row>
    <row r="22" spans="1:21" ht="12" customHeight="1" thickBot="1">
      <c r="A22" s="82"/>
      <c r="B22" s="69" t="s">
        <v>20</v>
      </c>
      <c r="C22" s="70"/>
      <c r="D22" s="56">
        <v>1473247.078</v>
      </c>
      <c r="E22" s="56">
        <v>2124277.1949999998</v>
      </c>
      <c r="F22" s="57">
        <v>69.352864186822899</v>
      </c>
      <c r="G22" s="56">
        <v>5054012.5665999996</v>
      </c>
      <c r="H22" s="57">
        <v>-70.849952219428303</v>
      </c>
      <c r="I22" s="56">
        <v>42498.869100000004</v>
      </c>
      <c r="J22" s="57">
        <v>2.8847075100053199</v>
      </c>
      <c r="K22" s="56">
        <v>373111.12310000003</v>
      </c>
      <c r="L22" s="57">
        <v>7.3824731969553499</v>
      </c>
      <c r="M22" s="57">
        <v>-0.88609594710847195</v>
      </c>
      <c r="N22" s="56">
        <v>33170625.589899998</v>
      </c>
      <c r="O22" s="56">
        <v>251339382.25549999</v>
      </c>
      <c r="P22" s="56">
        <v>90048</v>
      </c>
      <c r="Q22" s="56">
        <v>91798</v>
      </c>
      <c r="R22" s="57">
        <v>-1.9063596156778999</v>
      </c>
      <c r="S22" s="56">
        <v>16.360686278429299</v>
      </c>
      <c r="T22" s="56">
        <v>16.455144752609002</v>
      </c>
      <c r="U22" s="58">
        <v>-0.577350317536794</v>
      </c>
    </row>
    <row r="23" spans="1:21" ht="12" thickBot="1">
      <c r="A23" s="82"/>
      <c r="B23" s="69" t="s">
        <v>21</v>
      </c>
      <c r="C23" s="70"/>
      <c r="D23" s="56">
        <v>3312690.3980999999</v>
      </c>
      <c r="E23" s="56">
        <v>4256831.9033000004</v>
      </c>
      <c r="F23" s="57">
        <v>77.8205593585202</v>
      </c>
      <c r="G23" s="56">
        <v>3359065.8476</v>
      </c>
      <c r="H23" s="57">
        <v>-1.3806055494010301</v>
      </c>
      <c r="I23" s="56">
        <v>126930.5227</v>
      </c>
      <c r="J23" s="57">
        <v>3.83164459838448</v>
      </c>
      <c r="K23" s="56">
        <v>328535.25339999999</v>
      </c>
      <c r="L23" s="57">
        <v>9.7805541274141206</v>
      </c>
      <c r="M23" s="57">
        <v>-0.61364717671421698</v>
      </c>
      <c r="N23" s="56">
        <v>61527376.843500003</v>
      </c>
      <c r="O23" s="56">
        <v>553434446.13989997</v>
      </c>
      <c r="P23" s="56">
        <v>92340</v>
      </c>
      <c r="Q23" s="56">
        <v>92373</v>
      </c>
      <c r="R23" s="57">
        <v>-3.5724724757236002E-2</v>
      </c>
      <c r="S23" s="56">
        <v>35.874923089668599</v>
      </c>
      <c r="T23" s="56">
        <v>36.249620922780501</v>
      </c>
      <c r="U23" s="58">
        <v>-1.0444561293561601</v>
      </c>
    </row>
    <row r="24" spans="1:21" ht="12" thickBot="1">
      <c r="A24" s="82"/>
      <c r="B24" s="69" t="s">
        <v>22</v>
      </c>
      <c r="C24" s="70"/>
      <c r="D24" s="56">
        <v>292687.64980000001</v>
      </c>
      <c r="E24" s="56">
        <v>306403.26640000002</v>
      </c>
      <c r="F24" s="57">
        <v>95.523671545297901</v>
      </c>
      <c r="G24" s="56">
        <v>681136.68359999999</v>
      </c>
      <c r="H24" s="57">
        <v>-57.029527722238797</v>
      </c>
      <c r="I24" s="56">
        <v>42426.597199999997</v>
      </c>
      <c r="J24" s="57">
        <v>14.4955201317825</v>
      </c>
      <c r="K24" s="56">
        <v>94046.803700000004</v>
      </c>
      <c r="L24" s="57">
        <v>13.807332061890399</v>
      </c>
      <c r="M24" s="57">
        <v>-0.54887784027900999</v>
      </c>
      <c r="N24" s="56">
        <v>5316048.3413000004</v>
      </c>
      <c r="O24" s="56">
        <v>52321992.840700001</v>
      </c>
      <c r="P24" s="56">
        <v>27597</v>
      </c>
      <c r="Q24" s="56">
        <v>27750</v>
      </c>
      <c r="R24" s="57">
        <v>-0.55135135135134805</v>
      </c>
      <c r="S24" s="56">
        <v>10.6057777946878</v>
      </c>
      <c r="T24" s="56">
        <v>10.3094329945946</v>
      </c>
      <c r="U24" s="58">
        <v>2.7941826222463702</v>
      </c>
    </row>
    <row r="25" spans="1:21" ht="12" thickBot="1">
      <c r="A25" s="82"/>
      <c r="B25" s="69" t="s">
        <v>23</v>
      </c>
      <c r="C25" s="70"/>
      <c r="D25" s="56">
        <v>287164.39990000002</v>
      </c>
      <c r="E25" s="56">
        <v>360590.36810000002</v>
      </c>
      <c r="F25" s="57">
        <v>79.637290761011897</v>
      </c>
      <c r="G25" s="56">
        <v>542510.12650000001</v>
      </c>
      <c r="H25" s="57">
        <v>-47.067458122369302</v>
      </c>
      <c r="I25" s="56">
        <v>21111.907299999999</v>
      </c>
      <c r="J25" s="57">
        <v>7.3518539579947397</v>
      </c>
      <c r="K25" s="56">
        <v>23567.174999999999</v>
      </c>
      <c r="L25" s="57">
        <v>4.34409863499571</v>
      </c>
      <c r="M25" s="57">
        <v>-0.10418167217751</v>
      </c>
      <c r="N25" s="56">
        <v>5450238.9945</v>
      </c>
      <c r="O25" s="56">
        <v>65446331.374700002</v>
      </c>
      <c r="P25" s="56">
        <v>19077</v>
      </c>
      <c r="Q25" s="56">
        <v>19169</v>
      </c>
      <c r="R25" s="57">
        <v>-0.47994157233032197</v>
      </c>
      <c r="S25" s="56">
        <v>15.0529118781779</v>
      </c>
      <c r="T25" s="56">
        <v>15.103510485679999</v>
      </c>
      <c r="U25" s="58">
        <v>-0.33613833596839199</v>
      </c>
    </row>
    <row r="26" spans="1:21" ht="12" thickBot="1">
      <c r="A26" s="82"/>
      <c r="B26" s="69" t="s">
        <v>24</v>
      </c>
      <c r="C26" s="70"/>
      <c r="D26" s="56">
        <v>646330.36140000005</v>
      </c>
      <c r="E26" s="56">
        <v>912054.49419999996</v>
      </c>
      <c r="F26" s="57">
        <v>70.865322797068501</v>
      </c>
      <c r="G26" s="56">
        <v>888717.51020000002</v>
      </c>
      <c r="H26" s="57">
        <v>-27.273812659036299</v>
      </c>
      <c r="I26" s="56">
        <v>128899.7488</v>
      </c>
      <c r="J26" s="57">
        <v>19.9433225635252</v>
      </c>
      <c r="K26" s="56">
        <v>151836.1084</v>
      </c>
      <c r="L26" s="57">
        <v>17.0848561727821</v>
      </c>
      <c r="M26" s="57">
        <v>-0.15105998067057899</v>
      </c>
      <c r="N26" s="56">
        <v>11771467.6259</v>
      </c>
      <c r="O26" s="56">
        <v>123258785.37819999</v>
      </c>
      <c r="P26" s="56">
        <v>45602</v>
      </c>
      <c r="Q26" s="56">
        <v>46554</v>
      </c>
      <c r="R26" s="57">
        <v>-2.0449370623362202</v>
      </c>
      <c r="S26" s="56">
        <v>14.173289798693</v>
      </c>
      <c r="T26" s="56">
        <v>13.946312299695</v>
      </c>
      <c r="U26" s="58">
        <v>1.6014454105002001</v>
      </c>
    </row>
    <row r="27" spans="1:21" ht="12" thickBot="1">
      <c r="A27" s="82"/>
      <c r="B27" s="69" t="s">
        <v>25</v>
      </c>
      <c r="C27" s="70"/>
      <c r="D27" s="56">
        <v>199689.9669</v>
      </c>
      <c r="E27" s="56">
        <v>269683.84340000001</v>
      </c>
      <c r="F27" s="57">
        <v>74.045951133904694</v>
      </c>
      <c r="G27" s="56">
        <v>341595.5539</v>
      </c>
      <c r="H27" s="57">
        <v>-41.5419888754003</v>
      </c>
      <c r="I27" s="56">
        <v>54470.0334</v>
      </c>
      <c r="J27" s="57">
        <v>27.277301030991399</v>
      </c>
      <c r="K27" s="56">
        <v>85684.214300000007</v>
      </c>
      <c r="L27" s="57">
        <v>25.083527382526601</v>
      </c>
      <c r="M27" s="57">
        <v>-0.36429324998782198</v>
      </c>
      <c r="N27" s="56">
        <v>3595634.6540999999</v>
      </c>
      <c r="O27" s="56">
        <v>42023868.860100001</v>
      </c>
      <c r="P27" s="56">
        <v>26492</v>
      </c>
      <c r="Q27" s="56">
        <v>27551</v>
      </c>
      <c r="R27" s="57">
        <v>-3.8437806250226898</v>
      </c>
      <c r="S27" s="56">
        <v>7.5377459950173602</v>
      </c>
      <c r="T27" s="56">
        <v>7.5451984247395698</v>
      </c>
      <c r="U27" s="58">
        <v>-9.8868146089516995E-2</v>
      </c>
    </row>
    <row r="28" spans="1:21" ht="12" thickBot="1">
      <c r="A28" s="82"/>
      <c r="B28" s="69" t="s">
        <v>26</v>
      </c>
      <c r="C28" s="70"/>
      <c r="D28" s="56">
        <v>923381.88020000001</v>
      </c>
      <c r="E28" s="56">
        <v>953919.73100000003</v>
      </c>
      <c r="F28" s="57">
        <v>96.798698065718099</v>
      </c>
      <c r="G28" s="56">
        <v>1922407.9423</v>
      </c>
      <c r="H28" s="57">
        <v>-51.967433140374403</v>
      </c>
      <c r="I28" s="56">
        <v>38605.3364</v>
      </c>
      <c r="J28" s="57">
        <v>4.18086354387182</v>
      </c>
      <c r="K28" s="56">
        <v>-119957.9936</v>
      </c>
      <c r="L28" s="57">
        <v>-6.2399863712839396</v>
      </c>
      <c r="M28" s="57">
        <v>-1.3218237921578599</v>
      </c>
      <c r="N28" s="56">
        <v>17629288.713599999</v>
      </c>
      <c r="O28" s="56">
        <v>179179300.3466</v>
      </c>
      <c r="P28" s="56">
        <v>39604</v>
      </c>
      <c r="Q28" s="56">
        <v>42914</v>
      </c>
      <c r="R28" s="57">
        <v>-7.7131006198443401</v>
      </c>
      <c r="S28" s="56">
        <v>23.315369159680799</v>
      </c>
      <c r="T28" s="56">
        <v>26.164442515263101</v>
      </c>
      <c r="U28" s="58">
        <v>-12.2197222616107</v>
      </c>
    </row>
    <row r="29" spans="1:21" ht="12" thickBot="1">
      <c r="A29" s="82"/>
      <c r="B29" s="69" t="s">
        <v>27</v>
      </c>
      <c r="C29" s="70"/>
      <c r="D29" s="56">
        <v>561059.69090000005</v>
      </c>
      <c r="E29" s="56">
        <v>708202.35430000001</v>
      </c>
      <c r="F29" s="57">
        <v>79.223076214503905</v>
      </c>
      <c r="G29" s="56">
        <v>846796.90390000003</v>
      </c>
      <c r="H29" s="57">
        <v>-33.743299211890303</v>
      </c>
      <c r="I29" s="56">
        <v>99811.297600000005</v>
      </c>
      <c r="J29" s="57">
        <v>17.789782302822701</v>
      </c>
      <c r="K29" s="56">
        <v>104451.0721</v>
      </c>
      <c r="L29" s="57">
        <v>12.334843410378699</v>
      </c>
      <c r="M29" s="57">
        <v>-4.4420554109371999E-2</v>
      </c>
      <c r="N29" s="56">
        <v>11627341.477700001</v>
      </c>
      <c r="O29" s="56">
        <v>133652827.5855</v>
      </c>
      <c r="P29" s="56">
        <v>93643</v>
      </c>
      <c r="Q29" s="56">
        <v>98491</v>
      </c>
      <c r="R29" s="57">
        <v>-4.9222771623803201</v>
      </c>
      <c r="S29" s="56">
        <v>5.9914749730358903</v>
      </c>
      <c r="T29" s="56">
        <v>5.9461258856139096</v>
      </c>
      <c r="U29" s="58">
        <v>0.75689354668203701</v>
      </c>
    </row>
    <row r="30" spans="1:21" ht="12" thickBot="1">
      <c r="A30" s="82"/>
      <c r="B30" s="69" t="s">
        <v>28</v>
      </c>
      <c r="C30" s="70"/>
      <c r="D30" s="56">
        <v>1203143.3759000001</v>
      </c>
      <c r="E30" s="56">
        <v>1627165.3454</v>
      </c>
      <c r="F30" s="57">
        <v>73.941064397744796</v>
      </c>
      <c r="G30" s="56">
        <v>3002374.8566999999</v>
      </c>
      <c r="H30" s="57">
        <v>-59.926943392324702</v>
      </c>
      <c r="I30" s="56">
        <v>104496.2334</v>
      </c>
      <c r="J30" s="57">
        <v>8.6852685634272504</v>
      </c>
      <c r="K30" s="56">
        <v>244819.72889999999</v>
      </c>
      <c r="L30" s="57">
        <v>8.15420260910021</v>
      </c>
      <c r="M30" s="57">
        <v>-0.57317070045983498</v>
      </c>
      <c r="N30" s="56">
        <v>23893258.364999998</v>
      </c>
      <c r="O30" s="56">
        <v>205996533.5016</v>
      </c>
      <c r="P30" s="56">
        <v>74945</v>
      </c>
      <c r="Q30" s="56">
        <v>76712</v>
      </c>
      <c r="R30" s="57">
        <v>-2.3034205860882202</v>
      </c>
      <c r="S30" s="56">
        <v>16.0536843805457</v>
      </c>
      <c r="T30" s="56">
        <v>16.3336401436542</v>
      </c>
      <c r="U30" s="58">
        <v>-1.7438723502482001</v>
      </c>
    </row>
    <row r="31" spans="1:21" ht="12" thickBot="1">
      <c r="A31" s="82"/>
      <c r="B31" s="69" t="s">
        <v>29</v>
      </c>
      <c r="C31" s="70"/>
      <c r="D31" s="56">
        <v>880987.4754</v>
      </c>
      <c r="E31" s="56">
        <v>1800731.4908</v>
      </c>
      <c r="F31" s="57">
        <v>48.9238667675329</v>
      </c>
      <c r="G31" s="56">
        <v>2472643.6735</v>
      </c>
      <c r="H31" s="57">
        <v>-64.370625462868603</v>
      </c>
      <c r="I31" s="56">
        <v>39879.024799999999</v>
      </c>
      <c r="J31" s="57">
        <v>4.5266278935343003</v>
      </c>
      <c r="K31" s="56">
        <v>-43369.756200000003</v>
      </c>
      <c r="L31" s="57">
        <v>-1.7539832635331001</v>
      </c>
      <c r="M31" s="57">
        <v>-1.91951231213054</v>
      </c>
      <c r="N31" s="56">
        <v>20903870.6677</v>
      </c>
      <c r="O31" s="56">
        <v>221015936.68399999</v>
      </c>
      <c r="P31" s="56">
        <v>32658</v>
      </c>
      <c r="Q31" s="56">
        <v>34374</v>
      </c>
      <c r="R31" s="57">
        <v>-4.9921452260429398</v>
      </c>
      <c r="S31" s="56">
        <v>26.976161289729902</v>
      </c>
      <c r="T31" s="56">
        <v>26.690926127305499</v>
      </c>
      <c r="U31" s="58">
        <v>1.05736008678521</v>
      </c>
    </row>
    <row r="32" spans="1:21" ht="12" thickBot="1">
      <c r="A32" s="82"/>
      <c r="B32" s="69" t="s">
        <v>30</v>
      </c>
      <c r="C32" s="70"/>
      <c r="D32" s="56">
        <v>103894.0673</v>
      </c>
      <c r="E32" s="56">
        <v>179471.97750000001</v>
      </c>
      <c r="F32" s="57">
        <v>57.888740485962501</v>
      </c>
      <c r="G32" s="56">
        <v>681833.35210000002</v>
      </c>
      <c r="H32" s="57">
        <v>-84.762542492236093</v>
      </c>
      <c r="I32" s="56">
        <v>22674.6636</v>
      </c>
      <c r="J32" s="57">
        <v>21.824791529746999</v>
      </c>
      <c r="K32" s="56">
        <v>150650.74170000001</v>
      </c>
      <c r="L32" s="57">
        <v>22.0949505089486</v>
      </c>
      <c r="M32" s="57">
        <v>-0.84948853657054402</v>
      </c>
      <c r="N32" s="56">
        <v>2869455.1633000001</v>
      </c>
      <c r="O32" s="56">
        <v>21733624.296300001</v>
      </c>
      <c r="P32" s="56">
        <v>20930</v>
      </c>
      <c r="Q32" s="56">
        <v>21977</v>
      </c>
      <c r="R32" s="57">
        <v>-4.7640715293261104</v>
      </c>
      <c r="S32" s="56">
        <v>4.9638828141423801</v>
      </c>
      <c r="T32" s="56">
        <v>4.8874602721026497</v>
      </c>
      <c r="U32" s="58">
        <v>1.5395718412609201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158250.92009999999</v>
      </c>
      <c r="E34" s="56">
        <v>184383.5613</v>
      </c>
      <c r="F34" s="57">
        <v>85.827022205368394</v>
      </c>
      <c r="G34" s="56">
        <v>408516.94630000001</v>
      </c>
      <c r="H34" s="57">
        <v>-61.262091687186398</v>
      </c>
      <c r="I34" s="56">
        <v>21500.0016</v>
      </c>
      <c r="J34" s="57">
        <v>13.586019965264001</v>
      </c>
      <c r="K34" s="56">
        <v>23349.1</v>
      </c>
      <c r="L34" s="57">
        <v>5.7155768472951598</v>
      </c>
      <c r="M34" s="57">
        <v>-7.9193562064491005E-2</v>
      </c>
      <c r="N34" s="56">
        <v>3079205.3352000001</v>
      </c>
      <c r="O34" s="56">
        <v>34722378.230300002</v>
      </c>
      <c r="P34" s="56">
        <v>10758</v>
      </c>
      <c r="Q34" s="56">
        <v>11634</v>
      </c>
      <c r="R34" s="57">
        <v>-7.5296544610624103</v>
      </c>
      <c r="S34" s="56">
        <v>14.710068795315101</v>
      </c>
      <c r="T34" s="56">
        <v>15.112238705518299</v>
      </c>
      <c r="U34" s="58">
        <v>-2.7339770860302002</v>
      </c>
    </row>
    <row r="35" spans="1:21" ht="12" customHeight="1" thickBot="1">
      <c r="A35" s="82"/>
      <c r="B35" s="69" t="s">
        <v>78</v>
      </c>
      <c r="C35" s="70"/>
      <c r="D35" s="56">
        <v>7707.7714999999998</v>
      </c>
      <c r="E35" s="59"/>
      <c r="F35" s="59"/>
      <c r="G35" s="59"/>
      <c r="H35" s="59"/>
      <c r="I35" s="56">
        <v>-141.24809999999999</v>
      </c>
      <c r="J35" s="57">
        <v>-1.8325413512842199</v>
      </c>
      <c r="K35" s="59"/>
      <c r="L35" s="59"/>
      <c r="M35" s="59"/>
      <c r="N35" s="56">
        <v>128128.22349999999</v>
      </c>
      <c r="O35" s="56">
        <v>350408.27340000001</v>
      </c>
      <c r="P35" s="56">
        <v>1243</v>
      </c>
      <c r="Q35" s="56">
        <v>1297</v>
      </c>
      <c r="R35" s="57">
        <v>-4.1634541249036197</v>
      </c>
      <c r="S35" s="56">
        <v>6.2009424778761097</v>
      </c>
      <c r="T35" s="56">
        <v>5.9220657671549697</v>
      </c>
      <c r="U35" s="58">
        <v>4.4973278129271099</v>
      </c>
    </row>
    <row r="36" spans="1:21" ht="12" customHeight="1" thickBot="1">
      <c r="A36" s="82"/>
      <c r="B36" s="69" t="s">
        <v>64</v>
      </c>
      <c r="C36" s="70"/>
      <c r="D36" s="56">
        <v>76137.679999999993</v>
      </c>
      <c r="E36" s="59"/>
      <c r="F36" s="59"/>
      <c r="G36" s="56">
        <v>124901.75</v>
      </c>
      <c r="H36" s="57">
        <v>-39.041942967172197</v>
      </c>
      <c r="I36" s="56">
        <v>1951.26</v>
      </c>
      <c r="J36" s="57">
        <v>2.56280464547909</v>
      </c>
      <c r="K36" s="56">
        <v>6307.59</v>
      </c>
      <c r="L36" s="57">
        <v>5.0500413324873401</v>
      </c>
      <c r="M36" s="57">
        <v>-0.690648884914841</v>
      </c>
      <c r="N36" s="56">
        <v>1411930.19</v>
      </c>
      <c r="O36" s="56">
        <v>27109874.010000002</v>
      </c>
      <c r="P36" s="56">
        <v>65</v>
      </c>
      <c r="Q36" s="56">
        <v>56</v>
      </c>
      <c r="R36" s="57">
        <v>16.071428571428601</v>
      </c>
      <c r="S36" s="56">
        <v>1171.3489230769201</v>
      </c>
      <c r="T36" s="56">
        <v>1137.69928571429</v>
      </c>
      <c r="U36" s="58">
        <v>2.8727253425260999</v>
      </c>
    </row>
    <row r="37" spans="1:21" ht="12" thickBot="1">
      <c r="A37" s="82"/>
      <c r="B37" s="69" t="s">
        <v>35</v>
      </c>
      <c r="C37" s="70"/>
      <c r="D37" s="56">
        <v>88992.38</v>
      </c>
      <c r="E37" s="59"/>
      <c r="F37" s="59"/>
      <c r="G37" s="56">
        <v>366220.83</v>
      </c>
      <c r="H37" s="57">
        <v>-75.699803858781095</v>
      </c>
      <c r="I37" s="56">
        <v>-8018.26</v>
      </c>
      <c r="J37" s="57">
        <v>-9.0100523213335801</v>
      </c>
      <c r="K37" s="56">
        <v>-42987.040000000001</v>
      </c>
      <c r="L37" s="57">
        <v>-11.738010642376601</v>
      </c>
      <c r="M37" s="57">
        <v>-0.81347261872415499</v>
      </c>
      <c r="N37" s="56">
        <v>3638806.76</v>
      </c>
      <c r="O37" s="56">
        <v>73105300.129999995</v>
      </c>
      <c r="P37" s="56">
        <v>63</v>
      </c>
      <c r="Q37" s="56">
        <v>91</v>
      </c>
      <c r="R37" s="57">
        <v>-30.769230769230798</v>
      </c>
      <c r="S37" s="56">
        <v>1412.57746031746</v>
      </c>
      <c r="T37" s="56">
        <v>1912.5027472527499</v>
      </c>
      <c r="U37" s="58">
        <v>-35.390999855182102</v>
      </c>
    </row>
    <row r="38" spans="1:21" ht="12" thickBot="1">
      <c r="A38" s="82"/>
      <c r="B38" s="69" t="s">
        <v>36</v>
      </c>
      <c r="C38" s="70"/>
      <c r="D38" s="56">
        <v>482623.09</v>
      </c>
      <c r="E38" s="59"/>
      <c r="F38" s="59"/>
      <c r="G38" s="56">
        <v>489099</v>
      </c>
      <c r="H38" s="57">
        <v>-1.3240489144324601</v>
      </c>
      <c r="I38" s="56">
        <v>-30846.23</v>
      </c>
      <c r="J38" s="57">
        <v>-6.3913705413472899</v>
      </c>
      <c r="K38" s="56">
        <v>-50365.48</v>
      </c>
      <c r="L38" s="57">
        <v>-10.297604370485301</v>
      </c>
      <c r="M38" s="57">
        <v>-0.38755214881303601</v>
      </c>
      <c r="N38" s="56">
        <v>6520194.1900000004</v>
      </c>
      <c r="O38" s="56">
        <v>47735182.93</v>
      </c>
      <c r="P38" s="56">
        <v>207</v>
      </c>
      <c r="Q38" s="56">
        <v>130</v>
      </c>
      <c r="R38" s="57">
        <v>59.230769230769198</v>
      </c>
      <c r="S38" s="56">
        <v>2331.51251207729</v>
      </c>
      <c r="T38" s="56">
        <v>2380.94076923077</v>
      </c>
      <c r="U38" s="58">
        <v>-2.1200082305985899</v>
      </c>
    </row>
    <row r="39" spans="1:21" ht="12" thickBot="1">
      <c r="A39" s="82"/>
      <c r="B39" s="69" t="s">
        <v>37</v>
      </c>
      <c r="C39" s="70"/>
      <c r="D39" s="56">
        <v>181817.34</v>
      </c>
      <c r="E39" s="59"/>
      <c r="F39" s="59"/>
      <c r="G39" s="56">
        <v>292654.32</v>
      </c>
      <c r="H39" s="57">
        <v>-37.873003207333497</v>
      </c>
      <c r="I39" s="56">
        <v>-33389.339999999997</v>
      </c>
      <c r="J39" s="57">
        <v>-18.364222026347999</v>
      </c>
      <c r="K39" s="56">
        <v>-48086.62</v>
      </c>
      <c r="L39" s="57">
        <v>-16.431201152267299</v>
      </c>
      <c r="M39" s="57">
        <v>-0.30564177727608999</v>
      </c>
      <c r="N39" s="56">
        <v>3525769.6</v>
      </c>
      <c r="O39" s="56">
        <v>46245798</v>
      </c>
      <c r="P39" s="56">
        <v>134</v>
      </c>
      <c r="Q39" s="56">
        <v>144</v>
      </c>
      <c r="R39" s="57">
        <v>-6.9444444444444402</v>
      </c>
      <c r="S39" s="56">
        <v>1356.8458208955201</v>
      </c>
      <c r="T39" s="56">
        <v>1633.204375</v>
      </c>
      <c r="U39" s="58">
        <v>-20.3677197400424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26.55</v>
      </c>
      <c r="H40" s="59"/>
      <c r="I40" s="59"/>
      <c r="J40" s="59"/>
      <c r="K40" s="56">
        <v>24.98</v>
      </c>
      <c r="L40" s="57">
        <v>94.086629001883196</v>
      </c>
      <c r="M40" s="59"/>
      <c r="N40" s="56">
        <v>21.67</v>
      </c>
      <c r="O40" s="56">
        <v>1274.93</v>
      </c>
      <c r="P40" s="59"/>
      <c r="Q40" s="56">
        <v>13</v>
      </c>
      <c r="R40" s="59"/>
      <c r="S40" s="59"/>
      <c r="T40" s="56">
        <v>0.410769230769231</v>
      </c>
      <c r="U40" s="60"/>
    </row>
    <row r="41" spans="1:21" ht="12" customHeight="1" thickBot="1">
      <c r="A41" s="82"/>
      <c r="B41" s="69" t="s">
        <v>32</v>
      </c>
      <c r="C41" s="70"/>
      <c r="D41" s="56">
        <v>33805.983200000002</v>
      </c>
      <c r="E41" s="59"/>
      <c r="F41" s="59"/>
      <c r="G41" s="56">
        <v>139581.1973</v>
      </c>
      <c r="H41" s="57">
        <v>-75.780417524760693</v>
      </c>
      <c r="I41" s="56">
        <v>2077.0610000000001</v>
      </c>
      <c r="J41" s="57">
        <v>6.1440632793073204</v>
      </c>
      <c r="K41" s="56">
        <v>6350.0155000000004</v>
      </c>
      <c r="L41" s="57">
        <v>4.5493344539465399</v>
      </c>
      <c r="M41" s="57">
        <v>-0.67290457794945502</v>
      </c>
      <c r="N41" s="56">
        <v>842206.40610000002</v>
      </c>
      <c r="O41" s="56">
        <v>14014318.785599999</v>
      </c>
      <c r="P41" s="56">
        <v>95</v>
      </c>
      <c r="Q41" s="56">
        <v>75</v>
      </c>
      <c r="R41" s="57">
        <v>26.6666666666667</v>
      </c>
      <c r="S41" s="56">
        <v>355.85245473684199</v>
      </c>
      <c r="T41" s="56">
        <v>281.61822266666701</v>
      </c>
      <c r="U41" s="58">
        <v>20.860958265715102</v>
      </c>
    </row>
    <row r="42" spans="1:21" ht="12" thickBot="1">
      <c r="A42" s="82"/>
      <c r="B42" s="69" t="s">
        <v>33</v>
      </c>
      <c r="C42" s="70"/>
      <c r="D42" s="56">
        <v>528871.5098</v>
      </c>
      <c r="E42" s="56">
        <v>1600057.0917</v>
      </c>
      <c r="F42" s="57">
        <v>33.053289944679001</v>
      </c>
      <c r="G42" s="56">
        <v>468890.69579999999</v>
      </c>
      <c r="H42" s="57">
        <v>12.792067434322499</v>
      </c>
      <c r="I42" s="56">
        <v>30980.2621</v>
      </c>
      <c r="J42" s="57">
        <v>5.8578050671921398</v>
      </c>
      <c r="K42" s="56">
        <v>31818.885699999999</v>
      </c>
      <c r="L42" s="57">
        <v>6.7859921267390604</v>
      </c>
      <c r="M42" s="57">
        <v>-2.6356158663343999E-2</v>
      </c>
      <c r="N42" s="56">
        <v>8231732.6359999999</v>
      </c>
      <c r="O42" s="56">
        <v>85322811.178499997</v>
      </c>
      <c r="P42" s="56">
        <v>2658</v>
      </c>
      <c r="Q42" s="56">
        <v>2336</v>
      </c>
      <c r="R42" s="57">
        <v>13.7842465753425</v>
      </c>
      <c r="S42" s="56">
        <v>198.97347998495101</v>
      </c>
      <c r="T42" s="56">
        <v>245.83391451198599</v>
      </c>
      <c r="U42" s="58">
        <v>-23.551095618662099</v>
      </c>
    </row>
    <row r="43" spans="1:21" ht="12" thickBot="1">
      <c r="A43" s="82"/>
      <c r="B43" s="69" t="s">
        <v>38</v>
      </c>
      <c r="C43" s="70"/>
      <c r="D43" s="56">
        <v>82888.990000000005</v>
      </c>
      <c r="E43" s="59"/>
      <c r="F43" s="59"/>
      <c r="G43" s="56">
        <v>122729.97</v>
      </c>
      <c r="H43" s="57">
        <v>-32.462307291364901</v>
      </c>
      <c r="I43" s="56">
        <v>-19808.73</v>
      </c>
      <c r="J43" s="57">
        <v>-23.897902483791899</v>
      </c>
      <c r="K43" s="56">
        <v>-23369.71</v>
      </c>
      <c r="L43" s="57">
        <v>-19.041567434588298</v>
      </c>
      <c r="M43" s="57">
        <v>-0.15237587458295401</v>
      </c>
      <c r="N43" s="56">
        <v>1560650.84</v>
      </c>
      <c r="O43" s="56">
        <v>35037934.899999999</v>
      </c>
      <c r="P43" s="56">
        <v>85</v>
      </c>
      <c r="Q43" s="56">
        <v>84</v>
      </c>
      <c r="R43" s="57">
        <v>1.19047619047619</v>
      </c>
      <c r="S43" s="56">
        <v>975.16458823529399</v>
      </c>
      <c r="T43" s="56">
        <v>1280.4144047619</v>
      </c>
      <c r="U43" s="58">
        <v>-31.302389382186799</v>
      </c>
    </row>
    <row r="44" spans="1:21" ht="12" thickBot="1">
      <c r="A44" s="82"/>
      <c r="B44" s="69" t="s">
        <v>39</v>
      </c>
      <c r="C44" s="70"/>
      <c r="D44" s="56">
        <v>22320.53</v>
      </c>
      <c r="E44" s="59"/>
      <c r="F44" s="59"/>
      <c r="G44" s="56">
        <v>47491.48</v>
      </c>
      <c r="H44" s="57">
        <v>-53.000980386376703</v>
      </c>
      <c r="I44" s="56">
        <v>3054.5</v>
      </c>
      <c r="J44" s="57">
        <v>13.6847108917217</v>
      </c>
      <c r="K44" s="56">
        <v>6288.36</v>
      </c>
      <c r="L44" s="57">
        <v>13.2410276538023</v>
      </c>
      <c r="M44" s="57">
        <v>-0.51426127002906996</v>
      </c>
      <c r="N44" s="56">
        <v>737992.9</v>
      </c>
      <c r="O44" s="56">
        <v>14271233.800000001</v>
      </c>
      <c r="P44" s="56">
        <v>20</v>
      </c>
      <c r="Q44" s="56">
        <v>50</v>
      </c>
      <c r="R44" s="57">
        <v>-60</v>
      </c>
      <c r="S44" s="56">
        <v>1116.0264999999999</v>
      </c>
      <c r="T44" s="56">
        <v>865.93259999999998</v>
      </c>
      <c r="U44" s="58">
        <v>22.409315549406799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0</v>
      </c>
      <c r="O45" s="56">
        <v>219.40190000000001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18099.2363</v>
      </c>
      <c r="E46" s="62"/>
      <c r="F46" s="62"/>
      <c r="G46" s="61">
        <v>117247.49800000001</v>
      </c>
      <c r="H46" s="63">
        <v>-84.563221724356097</v>
      </c>
      <c r="I46" s="61">
        <v>1107.1864</v>
      </c>
      <c r="J46" s="63">
        <v>6.1173100436287502</v>
      </c>
      <c r="K46" s="61">
        <v>10536.796</v>
      </c>
      <c r="L46" s="63">
        <v>8.9867981660470093</v>
      </c>
      <c r="M46" s="63">
        <v>-0.89492190984811704</v>
      </c>
      <c r="N46" s="61">
        <v>420168.63949999999</v>
      </c>
      <c r="O46" s="61">
        <v>5151159.8009000001</v>
      </c>
      <c r="P46" s="61">
        <v>18</v>
      </c>
      <c r="Q46" s="61">
        <v>12</v>
      </c>
      <c r="R46" s="63">
        <v>50</v>
      </c>
      <c r="S46" s="61">
        <v>1005.51312777778</v>
      </c>
      <c r="T46" s="61">
        <v>911.59581666666702</v>
      </c>
      <c r="U46" s="64">
        <v>9.3402371900078496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77567</v>
      </c>
      <c r="D2" s="37">
        <v>600380.65603247902</v>
      </c>
      <c r="E2" s="37">
        <v>441951.55029230798</v>
      </c>
      <c r="F2" s="37">
        <v>158429.10574017101</v>
      </c>
      <c r="G2" s="37">
        <v>441951.55029230798</v>
      </c>
      <c r="H2" s="37">
        <v>0.26388109634831503</v>
      </c>
    </row>
    <row r="3" spans="1:8">
      <c r="A3" s="37">
        <v>2</v>
      </c>
      <c r="B3" s="37">
        <v>13</v>
      </c>
      <c r="C3" s="37">
        <v>8798</v>
      </c>
      <c r="D3" s="37">
        <v>89276.999365811993</v>
      </c>
      <c r="E3" s="37">
        <v>69947.679284615399</v>
      </c>
      <c r="F3" s="37">
        <v>19329.320081196602</v>
      </c>
      <c r="G3" s="37">
        <v>69947.679284615399</v>
      </c>
      <c r="H3" s="37">
        <v>0.21650951777618299</v>
      </c>
    </row>
    <row r="4" spans="1:8">
      <c r="A4" s="37">
        <v>3</v>
      </c>
      <c r="B4" s="37">
        <v>14</v>
      </c>
      <c r="C4" s="37">
        <v>124783</v>
      </c>
      <c r="D4" s="37">
        <v>138785.25352246399</v>
      </c>
      <c r="E4" s="37">
        <v>99142.209908893507</v>
      </c>
      <c r="F4" s="37">
        <v>39643.043613570699</v>
      </c>
      <c r="G4" s="37">
        <v>99142.209908893507</v>
      </c>
      <c r="H4" s="37">
        <v>0.28564305361991499</v>
      </c>
    </row>
    <row r="5" spans="1:8">
      <c r="A5" s="37">
        <v>4</v>
      </c>
      <c r="B5" s="37">
        <v>15</v>
      </c>
      <c r="C5" s="37">
        <v>4162</v>
      </c>
      <c r="D5" s="37">
        <v>70034.924117510003</v>
      </c>
      <c r="E5" s="37">
        <v>54937.138462725998</v>
      </c>
      <c r="F5" s="37">
        <v>15097.7856547841</v>
      </c>
      <c r="G5" s="37">
        <v>54937.138462725998</v>
      </c>
      <c r="H5" s="37">
        <v>0.21557509835309899</v>
      </c>
    </row>
    <row r="6" spans="1:8">
      <c r="A6" s="37">
        <v>5</v>
      </c>
      <c r="B6" s="37">
        <v>16</v>
      </c>
      <c r="C6" s="37">
        <v>5972</v>
      </c>
      <c r="D6" s="37">
        <v>268564.72200769198</v>
      </c>
      <c r="E6" s="37">
        <v>221758.525823932</v>
      </c>
      <c r="F6" s="37">
        <v>46806.196183760701</v>
      </c>
      <c r="G6" s="37">
        <v>221758.525823932</v>
      </c>
      <c r="H6" s="37">
        <v>0.17428274210348499</v>
      </c>
    </row>
    <row r="7" spans="1:8">
      <c r="A7" s="37">
        <v>6</v>
      </c>
      <c r="B7" s="37">
        <v>17</v>
      </c>
      <c r="C7" s="37">
        <v>22424</v>
      </c>
      <c r="D7" s="37">
        <v>265621.18437521398</v>
      </c>
      <c r="E7" s="37">
        <v>185198.812609402</v>
      </c>
      <c r="F7" s="37">
        <v>80422.371765812</v>
      </c>
      <c r="G7" s="37">
        <v>185198.812609402</v>
      </c>
      <c r="H7" s="37">
        <v>0.302770925274575</v>
      </c>
    </row>
    <row r="8" spans="1:8">
      <c r="A8" s="37">
        <v>7</v>
      </c>
      <c r="B8" s="37">
        <v>18</v>
      </c>
      <c r="C8" s="37">
        <v>59289</v>
      </c>
      <c r="D8" s="37">
        <v>164351.62948888901</v>
      </c>
      <c r="E8" s="37">
        <v>131116.805225641</v>
      </c>
      <c r="F8" s="37">
        <v>33234.824263247901</v>
      </c>
      <c r="G8" s="37">
        <v>131116.805225641</v>
      </c>
      <c r="H8" s="37">
        <v>0.20221779587220201</v>
      </c>
    </row>
    <row r="9" spans="1:8">
      <c r="A9" s="37">
        <v>8</v>
      </c>
      <c r="B9" s="37">
        <v>19</v>
      </c>
      <c r="C9" s="37">
        <v>26406</v>
      </c>
      <c r="D9" s="37">
        <v>125682.817480342</v>
      </c>
      <c r="E9" s="37">
        <v>120482.76845812</v>
      </c>
      <c r="F9" s="37">
        <v>5200.0490222222197</v>
      </c>
      <c r="G9" s="37">
        <v>120482.76845812</v>
      </c>
      <c r="H9" s="37">
        <v>4.13743829623772E-2</v>
      </c>
    </row>
    <row r="10" spans="1:8">
      <c r="A10" s="37">
        <v>9</v>
      </c>
      <c r="B10" s="37">
        <v>21</v>
      </c>
      <c r="C10" s="37">
        <v>270526</v>
      </c>
      <c r="D10" s="37">
        <v>1165575.5128427399</v>
      </c>
      <c r="E10" s="37">
        <v>1119815.24753333</v>
      </c>
      <c r="F10" s="37">
        <v>45760.265309401701</v>
      </c>
      <c r="G10" s="37">
        <v>1119815.24753333</v>
      </c>
      <c r="H10" s="37">
        <v>3.9259803251868702E-2</v>
      </c>
    </row>
    <row r="11" spans="1:8">
      <c r="A11" s="37">
        <v>10</v>
      </c>
      <c r="B11" s="37">
        <v>22</v>
      </c>
      <c r="C11" s="37">
        <v>67790</v>
      </c>
      <c r="D11" s="37">
        <v>589728.39330598305</v>
      </c>
      <c r="E11" s="37">
        <v>558077.53120256402</v>
      </c>
      <c r="F11" s="37">
        <v>31650.8621034188</v>
      </c>
      <c r="G11" s="37">
        <v>558077.53120256402</v>
      </c>
      <c r="H11" s="37">
        <v>5.3670236099683001E-2</v>
      </c>
    </row>
    <row r="12" spans="1:8">
      <c r="A12" s="37">
        <v>11</v>
      </c>
      <c r="B12" s="37">
        <v>23</v>
      </c>
      <c r="C12" s="37">
        <v>225178.372</v>
      </c>
      <c r="D12" s="37">
        <v>1795844.4946008499</v>
      </c>
      <c r="E12" s="37">
        <v>1592348.35437607</v>
      </c>
      <c r="F12" s="37">
        <v>203496.14022478601</v>
      </c>
      <c r="G12" s="37">
        <v>1592348.35437607</v>
      </c>
      <c r="H12" s="37">
        <v>0.113315011871346</v>
      </c>
    </row>
    <row r="13" spans="1:8">
      <c r="A13" s="37">
        <v>12</v>
      </c>
      <c r="B13" s="37">
        <v>24</v>
      </c>
      <c r="C13" s="37">
        <v>14413</v>
      </c>
      <c r="D13" s="37">
        <v>440493.69568119699</v>
      </c>
      <c r="E13" s="37">
        <v>403453.47828119597</v>
      </c>
      <c r="F13" s="37">
        <v>37040.217400000001</v>
      </c>
      <c r="G13" s="37">
        <v>403453.47828119597</v>
      </c>
      <c r="H13" s="37">
        <v>8.4087962581892495E-2</v>
      </c>
    </row>
    <row r="14" spans="1:8">
      <c r="A14" s="37">
        <v>13</v>
      </c>
      <c r="B14" s="37">
        <v>25</v>
      </c>
      <c r="C14" s="37">
        <v>90526</v>
      </c>
      <c r="D14" s="37">
        <v>1052482.3304000001</v>
      </c>
      <c r="E14" s="37">
        <v>941542.12239999999</v>
      </c>
      <c r="F14" s="37">
        <v>110940.208</v>
      </c>
      <c r="G14" s="37">
        <v>941542.12239999999</v>
      </c>
      <c r="H14" s="37">
        <v>0.105408143011614</v>
      </c>
    </row>
    <row r="15" spans="1:8">
      <c r="A15" s="37">
        <v>14</v>
      </c>
      <c r="B15" s="37">
        <v>26</v>
      </c>
      <c r="C15" s="37">
        <v>58409</v>
      </c>
      <c r="D15" s="37">
        <v>343092.91584358999</v>
      </c>
      <c r="E15" s="37">
        <v>297081.94460769201</v>
      </c>
      <c r="F15" s="37">
        <v>46010.971235897399</v>
      </c>
      <c r="G15" s="37">
        <v>297081.94460769201</v>
      </c>
      <c r="H15" s="37">
        <v>0.13410644496336099</v>
      </c>
    </row>
    <row r="16" spans="1:8">
      <c r="A16" s="37">
        <v>15</v>
      </c>
      <c r="B16" s="37">
        <v>27</v>
      </c>
      <c r="C16" s="37">
        <v>206650.08100000001</v>
      </c>
      <c r="D16" s="37">
        <v>1473248.3432923099</v>
      </c>
      <c r="E16" s="37">
        <v>1430748.2087538501</v>
      </c>
      <c r="F16" s="37">
        <v>42500.134538461498</v>
      </c>
      <c r="G16" s="37">
        <v>1430748.2087538501</v>
      </c>
      <c r="H16" s="37">
        <v>2.8847909269312601E-2</v>
      </c>
    </row>
    <row r="17" spans="1:8">
      <c r="A17" s="37">
        <v>16</v>
      </c>
      <c r="B17" s="37">
        <v>29</v>
      </c>
      <c r="C17" s="37">
        <v>242906</v>
      </c>
      <c r="D17" s="37">
        <v>3312692.2431521402</v>
      </c>
      <c r="E17" s="37">
        <v>3185759.90694188</v>
      </c>
      <c r="F17" s="37">
        <v>126932.33621025601</v>
      </c>
      <c r="G17" s="37">
        <v>3185759.90694188</v>
      </c>
      <c r="H17" s="37">
        <v>3.8316972085966003E-2</v>
      </c>
    </row>
    <row r="18" spans="1:8">
      <c r="A18" s="37">
        <v>17</v>
      </c>
      <c r="B18" s="37">
        <v>31</v>
      </c>
      <c r="C18" s="37">
        <v>33624.963000000003</v>
      </c>
      <c r="D18" s="37">
        <v>292687.73824741697</v>
      </c>
      <c r="E18" s="37">
        <v>250261.02801556399</v>
      </c>
      <c r="F18" s="37">
        <v>42426.710231852703</v>
      </c>
      <c r="G18" s="37">
        <v>250261.02801556399</v>
      </c>
      <c r="H18" s="37">
        <v>0.144955543699573</v>
      </c>
    </row>
    <row r="19" spans="1:8">
      <c r="A19" s="37">
        <v>18</v>
      </c>
      <c r="B19" s="37">
        <v>32</v>
      </c>
      <c r="C19" s="37">
        <v>15689.834000000001</v>
      </c>
      <c r="D19" s="37">
        <v>287164.37831624702</v>
      </c>
      <c r="E19" s="37">
        <v>266052.49579243001</v>
      </c>
      <c r="F19" s="37">
        <v>21111.882523816701</v>
      </c>
      <c r="G19" s="37">
        <v>266052.49579243001</v>
      </c>
      <c r="H19" s="37">
        <v>7.3518458826974303E-2</v>
      </c>
    </row>
    <row r="20" spans="1:8">
      <c r="A20" s="37">
        <v>19</v>
      </c>
      <c r="B20" s="37">
        <v>33</v>
      </c>
      <c r="C20" s="37">
        <v>53027.749000000003</v>
      </c>
      <c r="D20" s="37">
        <v>646330.27595057106</v>
      </c>
      <c r="E20" s="37">
        <v>517430.605753585</v>
      </c>
      <c r="F20" s="37">
        <v>128899.670196986</v>
      </c>
      <c r="G20" s="37">
        <v>517430.605753585</v>
      </c>
      <c r="H20" s="37">
        <v>0.199433130387417</v>
      </c>
    </row>
    <row r="21" spans="1:8">
      <c r="A21" s="37">
        <v>20</v>
      </c>
      <c r="B21" s="37">
        <v>34</v>
      </c>
      <c r="C21" s="37">
        <v>34157.927000000003</v>
      </c>
      <c r="D21" s="37">
        <v>199689.71852188901</v>
      </c>
      <c r="E21" s="37">
        <v>145219.937412503</v>
      </c>
      <c r="F21" s="37">
        <v>54469.781109386196</v>
      </c>
      <c r="G21" s="37">
        <v>145219.937412503</v>
      </c>
      <c r="H21" s="37">
        <v>0.27277208617736298</v>
      </c>
    </row>
    <row r="22" spans="1:8">
      <c r="A22" s="37">
        <v>21</v>
      </c>
      <c r="B22" s="37">
        <v>35</v>
      </c>
      <c r="C22" s="37">
        <v>28606.555</v>
      </c>
      <c r="D22" s="37">
        <v>923381.880467257</v>
      </c>
      <c r="E22" s="37">
        <v>884776.53762389405</v>
      </c>
      <c r="F22" s="37">
        <v>38605.3428433628</v>
      </c>
      <c r="G22" s="37">
        <v>884776.53762389405</v>
      </c>
      <c r="H22" s="37">
        <v>4.1808642404621899E-2</v>
      </c>
    </row>
    <row r="23" spans="1:8">
      <c r="A23" s="37">
        <v>22</v>
      </c>
      <c r="B23" s="37">
        <v>36</v>
      </c>
      <c r="C23" s="37">
        <v>143904.103</v>
      </c>
      <c r="D23" s="37">
        <v>561060.31996106205</v>
      </c>
      <c r="E23" s="37">
        <v>461248.38709412602</v>
      </c>
      <c r="F23" s="37">
        <v>99811.9328669354</v>
      </c>
      <c r="G23" s="37">
        <v>461248.38709412602</v>
      </c>
      <c r="H23" s="37">
        <v>0.17789875583049999</v>
      </c>
    </row>
    <row r="24" spans="1:8">
      <c r="A24" s="37">
        <v>23</v>
      </c>
      <c r="B24" s="37">
        <v>37</v>
      </c>
      <c r="C24" s="37">
        <v>164735.342</v>
      </c>
      <c r="D24" s="37">
        <v>1203143.38728584</v>
      </c>
      <c r="E24" s="37">
        <v>1098647.14266386</v>
      </c>
      <c r="F24" s="37">
        <v>104496.244621978</v>
      </c>
      <c r="G24" s="37">
        <v>1098647.14266386</v>
      </c>
      <c r="H24" s="37">
        <v>8.6852694139565798E-2</v>
      </c>
    </row>
    <row r="25" spans="1:8">
      <c r="A25" s="37">
        <v>24</v>
      </c>
      <c r="B25" s="37">
        <v>38</v>
      </c>
      <c r="C25" s="37">
        <v>197244.15900000001</v>
      </c>
      <c r="D25" s="37">
        <v>880987.33239380503</v>
      </c>
      <c r="E25" s="37">
        <v>841108.36833097297</v>
      </c>
      <c r="F25" s="37">
        <v>39878.964062831903</v>
      </c>
      <c r="G25" s="37">
        <v>841108.36833097297</v>
      </c>
      <c r="H25" s="37">
        <v>4.5266217341029598E-2</v>
      </c>
    </row>
    <row r="26" spans="1:8">
      <c r="A26" s="37">
        <v>25</v>
      </c>
      <c r="B26" s="37">
        <v>39</v>
      </c>
      <c r="C26" s="37">
        <v>66062.721999999994</v>
      </c>
      <c r="D26" s="37">
        <v>103893.979601906</v>
      </c>
      <c r="E26" s="37">
        <v>81219.398980689497</v>
      </c>
      <c r="F26" s="37">
        <v>22674.580621216501</v>
      </c>
      <c r="G26" s="37">
        <v>81219.398980689497</v>
      </c>
      <c r="H26" s="37">
        <v>0.21824730083590499</v>
      </c>
    </row>
    <row r="27" spans="1:8">
      <c r="A27" s="37">
        <v>26</v>
      </c>
      <c r="B27" s="37">
        <v>42</v>
      </c>
      <c r="C27" s="37">
        <v>8933.9369999999999</v>
      </c>
      <c r="D27" s="37">
        <v>158250.9357</v>
      </c>
      <c r="E27" s="37">
        <v>136750.90489999999</v>
      </c>
      <c r="F27" s="37">
        <v>21500.0308</v>
      </c>
      <c r="G27" s="37">
        <v>136750.90489999999</v>
      </c>
      <c r="H27" s="37">
        <v>0.13586037077694199</v>
      </c>
    </row>
    <row r="28" spans="1:8">
      <c r="A28" s="37">
        <v>27</v>
      </c>
      <c r="B28" s="37">
        <v>43</v>
      </c>
      <c r="C28" s="37">
        <v>1704.4179999999999</v>
      </c>
      <c r="D28" s="37">
        <v>7707.7771000000002</v>
      </c>
      <c r="E28" s="37">
        <v>7849.0162</v>
      </c>
      <c r="F28" s="37">
        <v>-141.23910000000001</v>
      </c>
      <c r="G28" s="37">
        <v>7849.0162</v>
      </c>
      <c r="H28" s="37">
        <v>-1.83242325468909E-2</v>
      </c>
    </row>
    <row r="29" spans="1:8">
      <c r="A29" s="37">
        <v>28</v>
      </c>
      <c r="B29" s="37">
        <v>75</v>
      </c>
      <c r="C29" s="37">
        <v>100</v>
      </c>
      <c r="D29" s="37">
        <v>33805.982905982899</v>
      </c>
      <c r="E29" s="37">
        <v>31728.9230769231</v>
      </c>
      <c r="F29" s="37">
        <v>2077.05982905983</v>
      </c>
      <c r="G29" s="37">
        <v>31728.9230769231</v>
      </c>
      <c r="H29" s="37">
        <v>6.1440598690364799E-2</v>
      </c>
    </row>
    <row r="30" spans="1:8">
      <c r="A30" s="37">
        <v>29</v>
      </c>
      <c r="B30" s="37">
        <v>76</v>
      </c>
      <c r="C30" s="37">
        <v>3057</v>
      </c>
      <c r="D30" s="37">
        <v>528871.50475470105</v>
      </c>
      <c r="E30" s="37">
        <v>497891.251502564</v>
      </c>
      <c r="F30" s="37">
        <v>30980.253252136801</v>
      </c>
      <c r="G30" s="37">
        <v>497891.251502564</v>
      </c>
      <c r="H30" s="37">
        <v>5.8578034501037997E-2</v>
      </c>
    </row>
    <row r="31" spans="1:8">
      <c r="A31" s="30">
        <v>30</v>
      </c>
      <c r="B31" s="39">
        <v>99</v>
      </c>
      <c r="C31" s="40">
        <v>18</v>
      </c>
      <c r="D31" s="40">
        <v>18099.236063837801</v>
      </c>
      <c r="E31" s="40">
        <v>16992.0504954239</v>
      </c>
      <c r="F31" s="40">
        <v>1107.18556841389</v>
      </c>
      <c r="G31" s="40">
        <v>16992.0504954239</v>
      </c>
      <c r="H31" s="40">
        <v>6.1173055288561998E-2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59</v>
      </c>
      <c r="D34" s="34">
        <v>76137.679999999993</v>
      </c>
      <c r="E34" s="34">
        <v>74186.42</v>
      </c>
      <c r="F34" s="30"/>
      <c r="G34" s="30"/>
      <c r="H34" s="30"/>
    </row>
    <row r="35" spans="1:8">
      <c r="A35" s="30"/>
      <c r="B35" s="33">
        <v>71</v>
      </c>
      <c r="C35" s="34">
        <v>53</v>
      </c>
      <c r="D35" s="34">
        <v>88992.38</v>
      </c>
      <c r="E35" s="34">
        <v>97010.64</v>
      </c>
      <c r="F35" s="30"/>
      <c r="G35" s="30"/>
      <c r="H35" s="30"/>
    </row>
    <row r="36" spans="1:8">
      <c r="A36" s="30"/>
      <c r="B36" s="33">
        <v>72</v>
      </c>
      <c r="C36" s="34">
        <v>177</v>
      </c>
      <c r="D36" s="34">
        <v>482623.09</v>
      </c>
      <c r="E36" s="34">
        <v>513469.32</v>
      </c>
      <c r="F36" s="30"/>
      <c r="G36" s="30"/>
      <c r="H36" s="30"/>
    </row>
    <row r="37" spans="1:8">
      <c r="A37" s="30"/>
      <c r="B37" s="33">
        <v>73</v>
      </c>
      <c r="C37" s="34">
        <v>126</v>
      </c>
      <c r="D37" s="34">
        <v>181817.34</v>
      </c>
      <c r="E37" s="34">
        <v>215206.68</v>
      </c>
      <c r="F37" s="30"/>
      <c r="G37" s="30"/>
      <c r="H37" s="30"/>
    </row>
    <row r="38" spans="1:8">
      <c r="A38" s="30"/>
      <c r="B38" s="33">
        <v>77</v>
      </c>
      <c r="C38" s="34">
        <v>73</v>
      </c>
      <c r="D38" s="34">
        <v>82888.990000000005</v>
      </c>
      <c r="E38" s="34">
        <v>102697.72</v>
      </c>
      <c r="F38" s="30"/>
      <c r="G38" s="30"/>
      <c r="H38" s="30"/>
    </row>
    <row r="39" spans="1:8">
      <c r="A39" s="30"/>
      <c r="B39" s="33">
        <v>78</v>
      </c>
      <c r="C39" s="34">
        <v>18</v>
      </c>
      <c r="D39" s="34">
        <v>22320.53</v>
      </c>
      <c r="E39" s="34">
        <v>19266.03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2016-06-20T00:28:07Z</dcterms:modified>
</cp:coreProperties>
</file>