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<sst xmlns="http://schemas.openxmlformats.org/spreadsheetml/2006/main" count="120" uniqueCount="79">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</sst>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13437248.9005</v>
      </c>
      <c r="F3" s="25">
        <f>RA!I7</f>
        <v>1406675.3470000001</v>
      </c>
      <c r="G3" s="16">
        <f>SUM(G4:G42)</f>
        <v>12030573.553500004</v>
      </c>
      <c r="H3" s="27">
        <f>RA!J7</f>
        <v>10.4684772710257</v>
      </c>
      <c r="I3" s="20">
        <f>SUM(I4:I42)</f>
        <v>13437252.812430026</v>
      </c>
      <c r="J3" s="21">
        <f>SUM(J4:J42)</f>
        <v>12030573.606831547</v>
      </c>
      <c r="K3" s="22">
        <f>E3-I3</f>
        <v>-3.911930026486516</v>
      </c>
      <c r="L3" s="22">
        <f>G3-J3</f>
        <v>-5.3331542760133743E-2</v>
      </c>
    </row>
    <row r="4" spans="1:13">
      <c r="A4" s="70">
        <f>RA!A8</f>
        <v>42541</v>
      </c>
      <c r="B4" s="12">
        <v>12</v>
      </c>
      <c r="C4" s="65" t="s">
        <v>6</v>
      </c>
      <c r="D4" s="65"/>
      <c r="E4" s="15">
        <f>VLOOKUP(C4,RA!B8:D35,3,0)</f>
        <v>484562.37609999999</v>
      </c>
      <c r="F4" s="25">
        <f>VLOOKUP(C4,RA!B8:I38,8,0)</f>
        <v>129829.63129999999</v>
      </c>
      <c r="G4" s="16">
        <f t="shared" ref="G4:G42" si="0">E4-F4</f>
        <v>354732.74479999999</v>
      </c>
      <c r="H4" s="27">
        <f>RA!J8</f>
        <v>26.793172087551199</v>
      </c>
      <c r="I4" s="20">
        <f>VLOOKUP(B4,RMS!B:D,3,FALSE)</f>
        <v>484563.06526752101</v>
      </c>
      <c r="J4" s="21">
        <f>VLOOKUP(B4,RMS!B:E,4,FALSE)</f>
        <v>354732.75440170901</v>
      </c>
      <c r="K4" s="22">
        <f t="shared" ref="K4:K42" si="1">E4-I4</f>
        <v>-0.68916752102086321</v>
      </c>
      <c r="L4" s="22">
        <f t="shared" ref="L4:L42" si="2">G4-J4</f>
        <v>-9.6017090254463255E-3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50491.266799999998</v>
      </c>
      <c r="F5" s="25">
        <f>VLOOKUP(C5,RA!B9:I39,8,0)</f>
        <v>11609.3915</v>
      </c>
      <c r="G5" s="16">
        <f t="shared" si="0"/>
        <v>38881.8753</v>
      </c>
      <c r="H5" s="27">
        <f>RA!J9</f>
        <v>22.9928703234675</v>
      </c>
      <c r="I5" s="20">
        <f>VLOOKUP(B5,RMS!B:D,3,FALSE)</f>
        <v>50491.291706837597</v>
      </c>
      <c r="J5" s="21">
        <f>VLOOKUP(B5,RMS!B:E,4,FALSE)</f>
        <v>38881.878859829099</v>
      </c>
      <c r="K5" s="22">
        <f t="shared" si="1"/>
        <v>-2.4906837599701248E-2</v>
      </c>
      <c r="L5" s="22">
        <f t="shared" si="2"/>
        <v>-3.559829099685885E-3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80670.407900000006</v>
      </c>
      <c r="F6" s="25">
        <f>VLOOKUP(C6,RA!B10:I40,8,0)</f>
        <v>25066.588</v>
      </c>
      <c r="G6" s="16">
        <f t="shared" si="0"/>
        <v>55603.819900000002</v>
      </c>
      <c r="H6" s="27">
        <f>RA!J10</f>
        <v>31.0728415196225</v>
      </c>
      <c r="I6" s="20">
        <f>VLOOKUP(B6,RMS!B:D,3,FALSE)</f>
        <v>80672.364749519693</v>
      </c>
      <c r="J6" s="21">
        <f>VLOOKUP(B6,RMS!B:E,4,FALSE)</f>
        <v>55603.820916146498</v>
      </c>
      <c r="K6" s="22">
        <f>E6-I6</f>
        <v>-1.9568495196872391</v>
      </c>
      <c r="L6" s="22">
        <f t="shared" si="2"/>
        <v>-1.0161464961129241E-3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58277.185299999997</v>
      </c>
      <c r="F7" s="25">
        <f>VLOOKUP(C7,RA!B11:I41,8,0)</f>
        <v>12731.5826</v>
      </c>
      <c r="G7" s="16">
        <f t="shared" si="0"/>
        <v>45545.602699999996</v>
      </c>
      <c r="H7" s="27">
        <f>RA!J11</f>
        <v>21.846598346265701</v>
      </c>
      <c r="I7" s="20">
        <f>VLOOKUP(B7,RMS!B:D,3,FALSE)</f>
        <v>58277.224794002002</v>
      </c>
      <c r="J7" s="21">
        <f>VLOOKUP(B7,RMS!B:E,4,FALSE)</f>
        <v>45545.602568534901</v>
      </c>
      <c r="K7" s="22">
        <f t="shared" si="1"/>
        <v>-3.9494002005085349E-2</v>
      </c>
      <c r="L7" s="22">
        <f t="shared" si="2"/>
        <v>1.3146509445505217E-4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204445.13630000001</v>
      </c>
      <c r="F8" s="25">
        <f>VLOOKUP(C8,RA!B12:I42,8,0)</f>
        <v>40400.013899999998</v>
      </c>
      <c r="G8" s="16">
        <f t="shared" si="0"/>
        <v>164045.12240000002</v>
      </c>
      <c r="H8" s="27">
        <f>RA!J12</f>
        <v>19.760809492047599</v>
      </c>
      <c r="I8" s="20">
        <f>VLOOKUP(B8,RMS!B:D,3,FALSE)</f>
        <v>204445.181216239</v>
      </c>
      <c r="J8" s="21">
        <f>VLOOKUP(B8,RMS!B:E,4,FALSE)</f>
        <v>164045.12671452999</v>
      </c>
      <c r="K8" s="22">
        <f t="shared" si="1"/>
        <v>-4.4916238985024393E-2</v>
      </c>
      <c r="L8" s="22">
        <f t="shared" si="2"/>
        <v>-4.3145299714524299E-3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207044.60939999999</v>
      </c>
      <c r="F9" s="25">
        <f>VLOOKUP(C9,RA!B13:I43,8,0)</f>
        <v>64743.527999999998</v>
      </c>
      <c r="G9" s="16">
        <f t="shared" si="0"/>
        <v>142301.0814</v>
      </c>
      <c r="H9" s="27">
        <f>RA!J13</f>
        <v>31.270327775073198</v>
      </c>
      <c r="I9" s="20">
        <f>VLOOKUP(B9,RMS!B:D,3,FALSE)</f>
        <v>207044.78331794901</v>
      </c>
      <c r="J9" s="21">
        <f>VLOOKUP(B9,RMS!B:E,4,FALSE)</f>
        <v>142301.080489744</v>
      </c>
      <c r="K9" s="22">
        <f t="shared" si="1"/>
        <v>-0.17391794902505353</v>
      </c>
      <c r="L9" s="22">
        <f t="shared" si="2"/>
        <v>9.1025599977001548E-4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120919.53389999999</v>
      </c>
      <c r="F10" s="25">
        <f>VLOOKUP(C10,RA!B14:I43,8,0)</f>
        <v>24215.7003</v>
      </c>
      <c r="G10" s="16">
        <f t="shared" si="0"/>
        <v>96703.833599999998</v>
      </c>
      <c r="H10" s="27">
        <f>RA!J14</f>
        <v>20.0262931215285</v>
      </c>
      <c r="I10" s="20">
        <f>VLOOKUP(B10,RMS!B:D,3,FALSE)</f>
        <v>120919.534932479</v>
      </c>
      <c r="J10" s="21">
        <f>VLOOKUP(B10,RMS!B:E,4,FALSE)</f>
        <v>96703.832769230794</v>
      </c>
      <c r="K10" s="22">
        <f t="shared" si="1"/>
        <v>-1.0324790055165067E-3</v>
      </c>
      <c r="L10" s="22">
        <f t="shared" si="2"/>
        <v>8.3076920418534428E-4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84376.992599999998</v>
      </c>
      <c r="F11" s="25">
        <f>VLOOKUP(C11,RA!B15:I44,8,0)</f>
        <v>19238.829699999998</v>
      </c>
      <c r="G11" s="16">
        <f t="shared" si="0"/>
        <v>65138.162899999996</v>
      </c>
      <c r="H11" s="27">
        <f>RA!J15</f>
        <v>22.801037471439798</v>
      </c>
      <c r="I11" s="20">
        <f>VLOOKUP(B11,RMS!B:D,3,FALSE)</f>
        <v>84377.123050427399</v>
      </c>
      <c r="J11" s="21">
        <f>VLOOKUP(B11,RMS!B:E,4,FALSE)</f>
        <v>65138.162823076898</v>
      </c>
      <c r="K11" s="22">
        <f t="shared" si="1"/>
        <v>-0.13045042740122881</v>
      </c>
      <c r="L11" s="22">
        <f t="shared" si="2"/>
        <v>7.6923097367398441E-5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756245.51969999995</v>
      </c>
      <c r="F12" s="25">
        <f>VLOOKUP(C12,RA!B16:I45,8,0)</f>
        <v>32509.9499</v>
      </c>
      <c r="G12" s="16">
        <f t="shared" si="0"/>
        <v>723735.56979999994</v>
      </c>
      <c r="H12" s="27">
        <f>RA!J16</f>
        <v>4.2988618184338598</v>
      </c>
      <c r="I12" s="20">
        <f>VLOOKUP(B12,RMS!B:D,3,FALSE)</f>
        <v>756244.82918974303</v>
      </c>
      <c r="J12" s="21">
        <f>VLOOKUP(B12,RMS!B:E,4,FALSE)</f>
        <v>723735.56960000005</v>
      </c>
      <c r="K12" s="22">
        <f t="shared" si="1"/>
        <v>0.69051025691442192</v>
      </c>
      <c r="L12" s="22">
        <f t="shared" si="2"/>
        <v>1.9999989308416843E-4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419041.59649999999</v>
      </c>
      <c r="F13" s="25">
        <f>VLOOKUP(C13,RA!B17:I46,8,0)</f>
        <v>50222.466999999997</v>
      </c>
      <c r="G13" s="16">
        <f t="shared" si="0"/>
        <v>368819.12949999998</v>
      </c>
      <c r="H13" s="27">
        <f>RA!J17</f>
        <v>11.9850791471486</v>
      </c>
      <c r="I13" s="20">
        <f>VLOOKUP(B13,RMS!B:D,3,FALSE)</f>
        <v>419041.681711966</v>
      </c>
      <c r="J13" s="21">
        <f>VLOOKUP(B13,RMS!B:E,4,FALSE)</f>
        <v>368819.12980512797</v>
      </c>
      <c r="K13" s="22">
        <f t="shared" si="1"/>
        <v>-8.5211966012138873E-2</v>
      </c>
      <c r="L13" s="22">
        <f t="shared" si="2"/>
        <v>-3.0512799276039004E-4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1247208.0412999999</v>
      </c>
      <c r="F14" s="25">
        <f>VLOOKUP(C14,RA!B18:I47,8,0)</f>
        <v>129303.4329</v>
      </c>
      <c r="G14" s="16">
        <f t="shared" si="0"/>
        <v>1117904.6084</v>
      </c>
      <c r="H14" s="27">
        <f>RA!J18</f>
        <v>10.3674309833044</v>
      </c>
      <c r="I14" s="20">
        <f>VLOOKUP(B14,RMS!B:D,3,FALSE)</f>
        <v>1247208.0294786301</v>
      </c>
      <c r="J14" s="21">
        <f>VLOOKUP(B14,RMS!B:E,4,FALSE)</f>
        <v>1117904.65031538</v>
      </c>
      <c r="K14" s="22">
        <f t="shared" si="1"/>
        <v>1.1821369873359799E-2</v>
      </c>
      <c r="L14" s="22">
        <f t="shared" si="2"/>
        <v>-4.19153799302876E-2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333768.07010000001</v>
      </c>
      <c r="F15" s="25">
        <f>VLOOKUP(C15,RA!B19:I48,8,0)</f>
        <v>32597.368999999999</v>
      </c>
      <c r="G15" s="16">
        <f t="shared" si="0"/>
        <v>301170.70110000001</v>
      </c>
      <c r="H15" s="27">
        <f>RA!J19</f>
        <v>9.7664731651034007</v>
      </c>
      <c r="I15" s="20">
        <f>VLOOKUP(B15,RMS!B:D,3,FALSE)</f>
        <v>333768.03603504301</v>
      </c>
      <c r="J15" s="21">
        <f>VLOOKUP(B15,RMS!B:E,4,FALSE)</f>
        <v>301170.70015555603</v>
      </c>
      <c r="K15" s="22">
        <f t="shared" si="1"/>
        <v>3.4064956998918205E-2</v>
      </c>
      <c r="L15" s="22">
        <f t="shared" si="2"/>
        <v>9.4444397836923599E-4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853167.88390000002</v>
      </c>
      <c r="F16" s="25">
        <f>VLOOKUP(C16,RA!B20:I49,8,0)</f>
        <v>91672.449800000002</v>
      </c>
      <c r="G16" s="16">
        <f t="shared" si="0"/>
        <v>761495.43409999995</v>
      </c>
      <c r="H16" s="27">
        <f>RA!J20</f>
        <v>10.7449485066113</v>
      </c>
      <c r="I16" s="20">
        <f>VLOOKUP(B16,RMS!B:D,3,FALSE)</f>
        <v>853167.80379999999</v>
      </c>
      <c r="J16" s="21">
        <f>VLOOKUP(B16,RMS!B:E,4,FALSE)</f>
        <v>761495.43409999995</v>
      </c>
      <c r="K16" s="22">
        <f t="shared" si="1"/>
        <v>8.010000002104789E-2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277678.58480000001</v>
      </c>
      <c r="F17" s="25">
        <f>VLOOKUP(C17,RA!B21:I50,8,0)</f>
        <v>38407.144999999997</v>
      </c>
      <c r="G17" s="16">
        <f t="shared" si="0"/>
        <v>239271.43980000002</v>
      </c>
      <c r="H17" s="27">
        <f>RA!J21</f>
        <v>13.831511359676201</v>
      </c>
      <c r="I17" s="20">
        <f>VLOOKUP(B17,RMS!B:D,3,FALSE)</f>
        <v>277678.377978504</v>
      </c>
      <c r="J17" s="21">
        <f>VLOOKUP(B17,RMS!B:E,4,FALSE)</f>
        <v>239271.43963387801</v>
      </c>
      <c r="K17" s="22">
        <f t="shared" si="1"/>
        <v>0.20682149601634592</v>
      </c>
      <c r="L17" s="22">
        <f t="shared" si="2"/>
        <v>1.6612201579846442E-4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1101504.9613999999</v>
      </c>
      <c r="F18" s="25">
        <f>VLOOKUP(C18,RA!B22:I51,8,0)</f>
        <v>20989.393499999998</v>
      </c>
      <c r="G18" s="16">
        <f t="shared" si="0"/>
        <v>1080515.5678999999</v>
      </c>
      <c r="H18" s="27">
        <f>RA!J22</f>
        <v>1.90551965134344</v>
      </c>
      <c r="I18" s="20">
        <f>VLOOKUP(B18,RMS!B:D,3,FALSE)</f>
        <v>1101505.9076692299</v>
      </c>
      <c r="J18" s="21">
        <f>VLOOKUP(B18,RMS!B:E,4,FALSE)</f>
        <v>1080515.5685538501</v>
      </c>
      <c r="K18" s="22">
        <f t="shared" si="1"/>
        <v>-0.94626922998577356</v>
      </c>
      <c r="L18" s="22">
        <f t="shared" si="2"/>
        <v>-6.5385014750063419E-4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2194936.5219000001</v>
      </c>
      <c r="F19" s="25">
        <f>VLOOKUP(C19,RA!B23:I52,8,0)</f>
        <v>224734.1833</v>
      </c>
      <c r="G19" s="16">
        <f t="shared" si="0"/>
        <v>1970202.3386000001</v>
      </c>
      <c r="H19" s="27">
        <f>RA!J23</f>
        <v>10.2387554745986</v>
      </c>
      <c r="I19" s="20">
        <f>VLOOKUP(B19,RMS!B:D,3,FALSE)</f>
        <v>2194937.77522479</v>
      </c>
      <c r="J19" s="21">
        <f>VLOOKUP(B19,RMS!B:E,4,FALSE)</f>
        <v>1970202.36196068</v>
      </c>
      <c r="K19" s="22">
        <f t="shared" si="1"/>
        <v>-1.2533247899264097</v>
      </c>
      <c r="L19" s="22">
        <f t="shared" si="2"/>
        <v>-2.3360679857432842E-2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197321.96119999999</v>
      </c>
      <c r="F20" s="25">
        <f>VLOOKUP(C20,RA!B24:I53,8,0)</f>
        <v>30093.961800000001</v>
      </c>
      <c r="G20" s="16">
        <f t="shared" si="0"/>
        <v>167227.9994</v>
      </c>
      <c r="H20" s="27">
        <f>RA!J24</f>
        <v>15.251197391808599</v>
      </c>
      <c r="I20" s="20">
        <f>VLOOKUP(B20,RMS!B:D,3,FALSE)</f>
        <v>197322.02593131401</v>
      </c>
      <c r="J20" s="21">
        <f>VLOOKUP(B20,RMS!B:E,4,FALSE)</f>
        <v>167227.99243843701</v>
      </c>
      <c r="K20" s="22">
        <f t="shared" si="1"/>
        <v>-6.473131402162835E-2</v>
      </c>
      <c r="L20" s="22">
        <f t="shared" si="2"/>
        <v>6.9615629909094423E-3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185032.78649999999</v>
      </c>
      <c r="F21" s="25">
        <f>VLOOKUP(C21,RA!B25:I54,8,0)</f>
        <v>14762.0113</v>
      </c>
      <c r="G21" s="16">
        <f t="shared" si="0"/>
        <v>170270.77519999997</v>
      </c>
      <c r="H21" s="27">
        <f>RA!J25</f>
        <v>7.9780516627522102</v>
      </c>
      <c r="I21" s="20">
        <f>VLOOKUP(B21,RMS!B:D,3,FALSE)</f>
        <v>185032.76985585</v>
      </c>
      <c r="J21" s="21">
        <f>VLOOKUP(B21,RMS!B:E,4,FALSE)</f>
        <v>170270.77636883801</v>
      </c>
      <c r="K21" s="22">
        <f t="shared" si="1"/>
        <v>1.6644149989588186E-2</v>
      </c>
      <c r="L21" s="22">
        <f t="shared" si="2"/>
        <v>-1.1688380327541381E-3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549707.89269999997</v>
      </c>
      <c r="F22" s="25">
        <f>VLOOKUP(C22,RA!B26:I55,8,0)</f>
        <v>111638.2919</v>
      </c>
      <c r="G22" s="16">
        <f t="shared" si="0"/>
        <v>438069.60079999996</v>
      </c>
      <c r="H22" s="27">
        <f>RA!J26</f>
        <v>20.3086572673473</v>
      </c>
      <c r="I22" s="20">
        <f>VLOOKUP(B22,RMS!B:D,3,FALSE)</f>
        <v>549707.83478218003</v>
      </c>
      <c r="J22" s="21">
        <f>VLOOKUP(B22,RMS!B:E,4,FALSE)</f>
        <v>438069.583256563</v>
      </c>
      <c r="K22" s="22">
        <f t="shared" si="1"/>
        <v>5.791781994048506E-2</v>
      </c>
      <c r="L22" s="22">
        <f t="shared" si="2"/>
        <v>1.7543436959385872E-2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152618.41020000001</v>
      </c>
      <c r="F23" s="25">
        <f>VLOOKUP(C23,RA!B27:I56,8,0)</f>
        <v>41380.8842</v>
      </c>
      <c r="G23" s="16">
        <f t="shared" si="0"/>
        <v>111237.52600000001</v>
      </c>
      <c r="H23" s="27">
        <f>RA!J27</f>
        <v>27.1139531238545</v>
      </c>
      <c r="I23" s="20">
        <f>VLOOKUP(B23,RMS!B:D,3,FALSE)</f>
        <v>152618.210545034</v>
      </c>
      <c r="J23" s="21">
        <f>VLOOKUP(B23,RMS!B:E,4,FALSE)</f>
        <v>111237.532946636</v>
      </c>
      <c r="K23" s="22">
        <f t="shared" si="1"/>
        <v>0.19965496601071209</v>
      </c>
      <c r="L23" s="22">
        <f t="shared" si="2"/>
        <v>-6.9466359855141491E-3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689028.83530000004</v>
      </c>
      <c r="F24" s="25">
        <f>VLOOKUP(C24,RA!B28:I57,8,0)</f>
        <v>29008.9103</v>
      </c>
      <c r="G24" s="16">
        <f t="shared" si="0"/>
        <v>660019.92500000005</v>
      </c>
      <c r="H24" s="27">
        <f>RA!J28</f>
        <v>4.2101155733736002</v>
      </c>
      <c r="I24" s="20">
        <f>VLOOKUP(B24,RMS!B:D,3,FALSE)</f>
        <v>689028.83540265495</v>
      </c>
      <c r="J24" s="21">
        <f>VLOOKUP(B24,RMS!B:E,4,FALSE)</f>
        <v>660019.91995752195</v>
      </c>
      <c r="K24" s="22">
        <f t="shared" si="1"/>
        <v>-1.0265491437166929E-4</v>
      </c>
      <c r="L24" s="22">
        <f t="shared" si="2"/>
        <v>5.0424780929461122E-3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492227.75290000002</v>
      </c>
      <c r="F25" s="25">
        <f>VLOOKUP(C25,RA!B29:I58,8,0)</f>
        <v>86162.525200000004</v>
      </c>
      <c r="G25" s="16">
        <f t="shared" si="0"/>
        <v>406065.22770000005</v>
      </c>
      <c r="H25" s="27">
        <f>RA!J29</f>
        <v>17.504605275173201</v>
      </c>
      <c r="I25" s="20">
        <f>VLOOKUP(B25,RMS!B:D,3,FALSE)</f>
        <v>492227.75309292</v>
      </c>
      <c r="J25" s="21">
        <f>VLOOKUP(B25,RMS!B:E,4,FALSE)</f>
        <v>406065.22674864199</v>
      </c>
      <c r="K25" s="22">
        <f t="shared" si="1"/>
        <v>-1.9291997887194157E-4</v>
      </c>
      <c r="L25" s="22">
        <f t="shared" si="2"/>
        <v>9.5135805895552039E-4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906997.93350000004</v>
      </c>
      <c r="F26" s="25">
        <f>VLOOKUP(C26,RA!B30:I59,8,0)</f>
        <v>97566.8076</v>
      </c>
      <c r="G26" s="16">
        <f t="shared" si="0"/>
        <v>809431.1259000001</v>
      </c>
      <c r="H26" s="27">
        <f>RA!J30</f>
        <v>10.7571146522353</v>
      </c>
      <c r="I26" s="20">
        <f>VLOOKUP(B26,RMS!B:D,3,FALSE)</f>
        <v>906997.93725840701</v>
      </c>
      <c r="J26" s="21">
        <f>VLOOKUP(B26,RMS!B:E,4,FALSE)</f>
        <v>809431.13325734402</v>
      </c>
      <c r="K26" s="22">
        <f t="shared" si="1"/>
        <v>-3.7584069650620222E-3</v>
      </c>
      <c r="L26" s="22">
        <f t="shared" si="2"/>
        <v>-7.3573439149186015E-3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566739.80940000003</v>
      </c>
      <c r="F27" s="25">
        <f>VLOOKUP(C27,RA!B31:I60,8,0)</f>
        <v>41626.681199999999</v>
      </c>
      <c r="G27" s="16">
        <f t="shared" si="0"/>
        <v>525113.12820000004</v>
      </c>
      <c r="H27" s="27">
        <f>RA!J31</f>
        <v>7.34493686689658</v>
      </c>
      <c r="I27" s="20">
        <f>VLOOKUP(B27,RMS!B:D,3,FALSE)</f>
        <v>566739.71302477899</v>
      </c>
      <c r="J27" s="21">
        <f>VLOOKUP(B27,RMS!B:E,4,FALSE)</f>
        <v>525113.11227964598</v>
      </c>
      <c r="K27" s="22">
        <f t="shared" si="1"/>
        <v>9.6375221037305892E-2</v>
      </c>
      <c r="L27" s="22">
        <f t="shared" si="2"/>
        <v>1.5920354053378105E-2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77923.178700000004</v>
      </c>
      <c r="F28" s="25">
        <f>VLOOKUP(C28,RA!B32:I61,8,0)</f>
        <v>19330.3724</v>
      </c>
      <c r="G28" s="16">
        <f t="shared" si="0"/>
        <v>58592.806300000004</v>
      </c>
      <c r="H28" s="27">
        <f>RA!J32</f>
        <v>24.806960807413802</v>
      </c>
      <c r="I28" s="20">
        <f>VLOOKUP(B28,RMS!B:D,3,FALSE)</f>
        <v>77923.082661977198</v>
      </c>
      <c r="J28" s="21">
        <f>VLOOKUP(B28,RMS!B:E,4,FALSE)</f>
        <v>58592.810675719396</v>
      </c>
      <c r="K28" s="22">
        <f t="shared" si="1"/>
        <v>9.6038022806169465E-2</v>
      </c>
      <c r="L28" s="22">
        <f t="shared" si="2"/>
        <v>-4.3757193925557658E-3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119373.4305</v>
      </c>
      <c r="F30" s="25">
        <f>VLOOKUP(C30,RA!B34:I64,8,0)</f>
        <v>17561.7955</v>
      </c>
      <c r="G30" s="16">
        <f t="shared" si="0"/>
        <v>101811.63500000001</v>
      </c>
      <c r="H30" s="27">
        <f>RA!J34</f>
        <v>14.7116451512215</v>
      </c>
      <c r="I30" s="20">
        <f>VLOOKUP(B30,RMS!B:D,3,FALSE)</f>
        <v>119373.4305</v>
      </c>
      <c r="J30" s="21">
        <f>VLOOKUP(B30,RMS!B:E,4,FALSE)</f>
        <v>101811.6323</v>
      </c>
      <c r="K30" s="22">
        <f t="shared" si="1"/>
        <v>0</v>
      </c>
      <c r="L30" s="22">
        <f t="shared" si="2"/>
        <v>2.7000000118277967E-3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4911.6143000000002</v>
      </c>
      <c r="F31" s="25">
        <f>VLOOKUP(C31,RA!B35:I65,8,0)</f>
        <v>161.53229999999999</v>
      </c>
      <c r="G31" s="16">
        <f t="shared" si="0"/>
        <v>4750.0820000000003</v>
      </c>
      <c r="H31" s="27">
        <f>RA!J35</f>
        <v>3.2887822645194298</v>
      </c>
      <c r="I31" s="20">
        <f>VLOOKUP(B31,RMS!B:D,3,FALSE)</f>
        <v>4911.6068999999998</v>
      </c>
      <c r="J31" s="21">
        <f>VLOOKUP(B31,RMS!B:E,4,FALSE)</f>
        <v>4750.0825000000004</v>
      </c>
      <c r="K31" s="22">
        <f t="shared" si="1"/>
        <v>7.4000000004161848E-3</v>
      </c>
      <c r="L31" s="22">
        <f t="shared" si="2"/>
        <v>-5.0000000010186341E-4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39420.559999999998</v>
      </c>
      <c r="F32" s="25">
        <f>VLOOKUP(C32,RA!B34:I65,8,0)</f>
        <v>1363</v>
      </c>
      <c r="G32" s="16">
        <f t="shared" si="0"/>
        <v>38057.56</v>
      </c>
      <c r="H32" s="27">
        <f>RA!J34</f>
        <v>14.7116451512215</v>
      </c>
      <c r="I32" s="20">
        <f>VLOOKUP(B32,RMS!B:D,3,FALSE)</f>
        <v>39420.559999999998</v>
      </c>
      <c r="J32" s="21">
        <f>VLOOKUP(B32,RMS!B:E,4,FALSE)</f>
        <v>38057.56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48143.62</v>
      </c>
      <c r="F33" s="25">
        <f>VLOOKUP(C33,RA!B34:I65,8,0)</f>
        <v>-3541.03</v>
      </c>
      <c r="G33" s="16">
        <f t="shared" si="0"/>
        <v>51684.65</v>
      </c>
      <c r="H33" s="27">
        <f>RA!J34</f>
        <v>14.7116451512215</v>
      </c>
      <c r="I33" s="20">
        <f>VLOOKUP(B33,RMS!B:D,3,FALSE)</f>
        <v>48143.62</v>
      </c>
      <c r="J33" s="21">
        <f>VLOOKUP(B33,RMS!B:E,4,FALSE)</f>
        <v>51684.65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352541.09</v>
      </c>
      <c r="F34" s="25">
        <f>VLOOKUP(C34,RA!B34:I66,8,0)</f>
        <v>-24433.38</v>
      </c>
      <c r="G34" s="16">
        <f t="shared" si="0"/>
        <v>376974.47000000003</v>
      </c>
      <c r="H34" s="27">
        <f>RA!J35</f>
        <v>3.2887822645194298</v>
      </c>
      <c r="I34" s="20">
        <f>VLOOKUP(B34,RMS!B:D,3,FALSE)</f>
        <v>352541.09</v>
      </c>
      <c r="J34" s="21">
        <f>VLOOKUP(B34,RMS!B:E,4,FALSE)</f>
        <v>376974.47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98901.92</v>
      </c>
      <c r="F35" s="25">
        <f>VLOOKUP(C35,RA!B34:I67,8,0)</f>
        <v>-10563.24</v>
      </c>
      <c r="G35" s="16">
        <f t="shared" si="0"/>
        <v>109465.16</v>
      </c>
      <c r="H35" s="27">
        <f>RA!J34</f>
        <v>14.7116451512215</v>
      </c>
      <c r="I35" s="20">
        <f>VLOOKUP(B35,RMS!B:D,3,FALSE)</f>
        <v>98901.92</v>
      </c>
      <c r="J35" s="21">
        <f>VLOOKUP(B35,RMS!B:E,4,FALSE)</f>
        <v>109465.16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6.24</v>
      </c>
      <c r="F36" s="25">
        <f>VLOOKUP(C36,RA!B35:I68,8,0)</f>
        <v>-12365.87</v>
      </c>
      <c r="G36" s="16">
        <f t="shared" si="0"/>
        <v>12372.11</v>
      </c>
      <c r="H36" s="27">
        <f>RA!J35</f>
        <v>3.2887822645194298</v>
      </c>
      <c r="I36" s="20">
        <f>VLOOKUP(B36,RMS!B:D,3,FALSE)</f>
        <v>6.24</v>
      </c>
      <c r="J36" s="21">
        <f>VLOOKUP(B36,RMS!B:E,4,FALSE)</f>
        <v>12372.11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27881.1963</v>
      </c>
      <c r="F37" s="25">
        <f>VLOOKUP(C37,RA!B8:I68,8,0)</f>
        <v>2196.7004000000002</v>
      </c>
      <c r="G37" s="16">
        <f t="shared" si="0"/>
        <v>25684.495899999998</v>
      </c>
      <c r="H37" s="27">
        <f>RA!J35</f>
        <v>3.2887822645194298</v>
      </c>
      <c r="I37" s="20">
        <f>VLOOKUP(B37,RMS!B:D,3,FALSE)</f>
        <v>27881.1965811966</v>
      </c>
      <c r="J37" s="21">
        <f>VLOOKUP(B37,RMS!B:E,4,FALSE)</f>
        <v>25684.495726495701</v>
      </c>
      <c r="K37" s="22">
        <f t="shared" si="1"/>
        <v>-2.8119660055381246E-4</v>
      </c>
      <c r="L37" s="22">
        <f t="shared" si="2"/>
        <v>1.7350429698126391E-4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401752.23499999999</v>
      </c>
      <c r="F38" s="25">
        <f>VLOOKUP(C38,RA!B8:I69,8,0)</f>
        <v>19064.947899999999</v>
      </c>
      <c r="G38" s="16">
        <f t="shared" si="0"/>
        <v>382687.28709999996</v>
      </c>
      <c r="H38" s="27">
        <f>RA!J36</f>
        <v>3.4575865994800701</v>
      </c>
      <c r="I38" s="20">
        <f>VLOOKUP(B38,RMS!B:D,3,FALSE)</f>
        <v>401752.22978632501</v>
      </c>
      <c r="J38" s="21">
        <f>VLOOKUP(B38,RMS!B:E,4,FALSE)</f>
        <v>382687.28777264903</v>
      </c>
      <c r="K38" s="22">
        <f t="shared" si="1"/>
        <v>5.2136749727651477E-3</v>
      </c>
      <c r="L38" s="22">
        <f t="shared" si="2"/>
        <v>-6.7264906829223037E-4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26043.63</v>
      </c>
      <c r="F39" s="25">
        <f>VLOOKUP(C39,RA!B9:I70,8,0)</f>
        <v>-5854.68</v>
      </c>
      <c r="G39" s="16">
        <f t="shared" si="0"/>
        <v>31898.31</v>
      </c>
      <c r="H39" s="27">
        <f>RA!J37</f>
        <v>-7.35513864557754</v>
      </c>
      <c r="I39" s="20">
        <f>VLOOKUP(B39,RMS!B:D,3,FALSE)</f>
        <v>26043.63</v>
      </c>
      <c r="J39" s="21">
        <f>VLOOKUP(B39,RMS!B:E,4,FALSE)</f>
        <v>31898.31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20117.96</v>
      </c>
      <c r="F40" s="25">
        <f>VLOOKUP(C40,RA!B10:I71,8,0)</f>
        <v>2834.3</v>
      </c>
      <c r="G40" s="16">
        <f t="shared" si="0"/>
        <v>17283.66</v>
      </c>
      <c r="H40" s="27">
        <f>RA!J38</f>
        <v>-6.9306474317646201</v>
      </c>
      <c r="I40" s="20">
        <f>VLOOKUP(B40,RMS!B:D,3,FALSE)</f>
        <v>20117.96</v>
      </c>
      <c r="J40" s="21">
        <f>VLOOKUP(B40,RMS!B:E,4,FALSE)</f>
        <v>17283.66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-120.5128</v>
      </c>
      <c r="F41" s="25">
        <f>VLOOKUP(C41,RA!B11:I72,8,0)</f>
        <v>-120.5127</v>
      </c>
      <c r="G41" s="16">
        <f t="shared" si="0"/>
        <v>-1.0000000000331966E-4</v>
      </c>
      <c r="H41" s="27">
        <f>RA!J39</f>
        <v>-10.6805206612774</v>
      </c>
      <c r="I41" s="20">
        <f>VLOOKUP(B41,RMS!B:D,3,FALSE)</f>
        <v>-120.5128</v>
      </c>
      <c r="J41" s="21">
        <f>VLOOKUP(B41,RMS!B:E,4,FALSE)</f>
        <v>-1E-4</v>
      </c>
      <c r="K41" s="22">
        <f t="shared" si="1"/>
        <v>0</v>
      </c>
      <c r="L41" s="22">
        <f t="shared" si="2"/>
        <v>-3.3196508692975857E-15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6338.6688999999997</v>
      </c>
      <c r="F42" s="25">
        <f>VLOOKUP(C42,RA!B8:I72,8,0)</f>
        <v>529.68200000000002</v>
      </c>
      <c r="G42" s="16">
        <f t="shared" si="0"/>
        <v>5808.9868999999999</v>
      </c>
      <c r="H42" s="27">
        <f>RA!J39</f>
        <v>-10.6805206612774</v>
      </c>
      <c r="I42" s="20">
        <f>VLOOKUP(B42,RMS!B:D,3,FALSE)</f>
        <v>6338.6687845094903</v>
      </c>
      <c r="J42" s="21">
        <f>VLOOKUP(B42,RMS!B:E,4,FALSE)</f>
        <v>5808.9870357764203</v>
      </c>
      <c r="K42" s="22">
        <f t="shared" si="1"/>
        <v>1.1549050941539463E-4</v>
      </c>
      <c r="L42" s="22">
        <f t="shared" si="2"/>
        <v>-1.3577642039308557E-4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13437248.9005</v>
      </c>
      <c r="E7" s="53">
        <v>16573892.991</v>
      </c>
      <c r="F7" s="54">
        <v>81.074789778096999</v>
      </c>
      <c r="G7" s="53">
        <v>32271422.4652</v>
      </c>
      <c r="H7" s="54">
        <v>-58.361770650208904</v>
      </c>
      <c r="I7" s="53">
        <v>1406675.3470000001</v>
      </c>
      <c r="J7" s="54">
        <v>10.4684772710257</v>
      </c>
      <c r="K7" s="53">
        <v>1988009.5159</v>
      </c>
      <c r="L7" s="54">
        <v>6.1602785499888597</v>
      </c>
      <c r="M7" s="54">
        <v>-0.29242021441573501</v>
      </c>
      <c r="N7" s="53">
        <v>379532777.37169999</v>
      </c>
      <c r="O7" s="53">
        <v>3827025513.1594</v>
      </c>
      <c r="P7" s="53">
        <v>774386</v>
      </c>
      <c r="Q7" s="53">
        <v>998111</v>
      </c>
      <c r="R7" s="54">
        <v>-22.414841635850099</v>
      </c>
      <c r="S7" s="53">
        <v>17.352133045406301</v>
      </c>
      <c r="T7" s="53">
        <v>18.711049889341002</v>
      </c>
      <c r="U7" s="55">
        <v>-7.8314109301646901</v>
      </c>
    </row>
    <row r="8" spans="1:23" ht="12" thickBot="1">
      <c r="A8" s="81">
        <v>42541</v>
      </c>
      <c r="B8" s="71" t="s">
        <v>6</v>
      </c>
      <c r="C8" s="72"/>
      <c r="D8" s="56">
        <v>484562.37609999999</v>
      </c>
      <c r="E8" s="56">
        <v>599626.0675</v>
      </c>
      <c r="F8" s="57">
        <v>80.810758965211306</v>
      </c>
      <c r="G8" s="56">
        <v>1293717.4568</v>
      </c>
      <c r="H8" s="57">
        <v>-62.544961146418999</v>
      </c>
      <c r="I8" s="56">
        <v>129829.63129999999</v>
      </c>
      <c r="J8" s="57">
        <v>26.793172087551199</v>
      </c>
      <c r="K8" s="56">
        <v>-167291.1305</v>
      </c>
      <c r="L8" s="57">
        <v>-12.931040670487199</v>
      </c>
      <c r="M8" s="57">
        <v>-1.77607002183538</v>
      </c>
      <c r="N8" s="56">
        <v>10918453.136299999</v>
      </c>
      <c r="O8" s="56">
        <v>136375165.9061</v>
      </c>
      <c r="P8" s="56">
        <v>21443</v>
      </c>
      <c r="Q8" s="56">
        <v>27092</v>
      </c>
      <c r="R8" s="57">
        <v>-20.851173778237101</v>
      </c>
      <c r="S8" s="56">
        <v>22.597695103297099</v>
      </c>
      <c r="T8" s="56">
        <v>22.160776683153699</v>
      </c>
      <c r="U8" s="58">
        <v>1.93346453320219</v>
      </c>
    </row>
    <row r="9" spans="1:23" ht="12" thickBot="1">
      <c r="A9" s="82"/>
      <c r="B9" s="71" t="s">
        <v>7</v>
      </c>
      <c r="C9" s="72"/>
      <c r="D9" s="56">
        <v>50491.266799999998</v>
      </c>
      <c r="E9" s="56">
        <v>66839.9902</v>
      </c>
      <c r="F9" s="57">
        <v>75.540505988883297</v>
      </c>
      <c r="G9" s="56">
        <v>147998.2568</v>
      </c>
      <c r="H9" s="57">
        <v>-65.883877356587902</v>
      </c>
      <c r="I9" s="56">
        <v>11609.3915</v>
      </c>
      <c r="J9" s="57">
        <v>22.9928703234675</v>
      </c>
      <c r="K9" s="56">
        <v>33918.941500000001</v>
      </c>
      <c r="L9" s="57">
        <v>22.918473658670798</v>
      </c>
      <c r="M9" s="57">
        <v>-0.65773131511194105</v>
      </c>
      <c r="N9" s="56">
        <v>1713456.2938999999</v>
      </c>
      <c r="O9" s="56">
        <v>19315357.496199999</v>
      </c>
      <c r="P9" s="56">
        <v>3024</v>
      </c>
      <c r="Q9" s="56">
        <v>5216</v>
      </c>
      <c r="R9" s="57">
        <v>-42.024539877300597</v>
      </c>
      <c r="S9" s="56">
        <v>16.696847486772501</v>
      </c>
      <c r="T9" s="56">
        <v>17.115981230828201</v>
      </c>
      <c r="U9" s="58">
        <v>-2.5102567678585999</v>
      </c>
    </row>
    <row r="10" spans="1:23" ht="12" thickBot="1">
      <c r="A10" s="82"/>
      <c r="B10" s="71" t="s">
        <v>8</v>
      </c>
      <c r="C10" s="72"/>
      <c r="D10" s="56">
        <v>80670.407900000006</v>
      </c>
      <c r="E10" s="56">
        <v>119780.99920000001</v>
      </c>
      <c r="F10" s="57">
        <v>67.348250923590598</v>
      </c>
      <c r="G10" s="56">
        <v>270524.61450000003</v>
      </c>
      <c r="H10" s="57">
        <v>-70.180011882061095</v>
      </c>
      <c r="I10" s="56">
        <v>25066.588</v>
      </c>
      <c r="J10" s="57">
        <v>31.0728415196225</v>
      </c>
      <c r="K10" s="56">
        <v>69887.2601</v>
      </c>
      <c r="L10" s="57">
        <v>25.8339745642628</v>
      </c>
      <c r="M10" s="57">
        <v>-0.64132821970509601</v>
      </c>
      <c r="N10" s="56">
        <v>4021664.0621000002</v>
      </c>
      <c r="O10" s="56">
        <v>34849334.435000002</v>
      </c>
      <c r="P10" s="56">
        <v>82682</v>
      </c>
      <c r="Q10" s="56">
        <v>107275</v>
      </c>
      <c r="R10" s="57">
        <v>-22.9251922628758</v>
      </c>
      <c r="S10" s="56">
        <v>0.97567073728260101</v>
      </c>
      <c r="T10" s="56">
        <v>1.29371105290142</v>
      </c>
      <c r="U10" s="58">
        <v>-32.597094846219797</v>
      </c>
    </row>
    <row r="11" spans="1:23" ht="12" thickBot="1">
      <c r="A11" s="82"/>
      <c r="B11" s="71" t="s">
        <v>9</v>
      </c>
      <c r="C11" s="72"/>
      <c r="D11" s="56">
        <v>58277.185299999997</v>
      </c>
      <c r="E11" s="56">
        <v>71962.414799999999</v>
      </c>
      <c r="F11" s="57">
        <v>80.982809515169293</v>
      </c>
      <c r="G11" s="56">
        <v>77743.958899999998</v>
      </c>
      <c r="H11" s="57">
        <v>-25.039596484968801</v>
      </c>
      <c r="I11" s="56">
        <v>12731.5826</v>
      </c>
      <c r="J11" s="57">
        <v>21.846598346265701</v>
      </c>
      <c r="K11" s="56">
        <v>17573.171300000002</v>
      </c>
      <c r="L11" s="57">
        <v>22.603905883676301</v>
      </c>
      <c r="M11" s="57">
        <v>-0.27551024327635198</v>
      </c>
      <c r="N11" s="56">
        <v>1392181.7642000001</v>
      </c>
      <c r="O11" s="56">
        <v>11552452.4859</v>
      </c>
      <c r="P11" s="56">
        <v>2815</v>
      </c>
      <c r="Q11" s="56">
        <v>3460</v>
      </c>
      <c r="R11" s="57">
        <v>-18.6416184971098</v>
      </c>
      <c r="S11" s="56">
        <v>20.702374884547101</v>
      </c>
      <c r="T11" s="56">
        <v>20.241292052023098</v>
      </c>
      <c r="U11" s="58">
        <v>2.22719777366274</v>
      </c>
    </row>
    <row r="12" spans="1:23" ht="12" thickBot="1">
      <c r="A12" s="82"/>
      <c r="B12" s="71" t="s">
        <v>10</v>
      </c>
      <c r="C12" s="72"/>
      <c r="D12" s="56">
        <v>204445.13630000001</v>
      </c>
      <c r="E12" s="56">
        <v>185407.4743</v>
      </c>
      <c r="F12" s="57">
        <v>110.268012156401</v>
      </c>
      <c r="G12" s="56">
        <v>315239.77149999997</v>
      </c>
      <c r="H12" s="57">
        <v>-35.146147541221602</v>
      </c>
      <c r="I12" s="56">
        <v>40400.013899999998</v>
      </c>
      <c r="J12" s="57">
        <v>19.760809492047599</v>
      </c>
      <c r="K12" s="56">
        <v>39196.468699999998</v>
      </c>
      <c r="L12" s="57">
        <v>12.433858999926301</v>
      </c>
      <c r="M12" s="57">
        <v>3.0705449748844E-2</v>
      </c>
      <c r="N12" s="56">
        <v>5578214.8043999998</v>
      </c>
      <c r="O12" s="56">
        <v>40486106.406800002</v>
      </c>
      <c r="P12" s="56">
        <v>2431</v>
      </c>
      <c r="Q12" s="56">
        <v>3149</v>
      </c>
      <c r="R12" s="57">
        <v>-22.800889171165501</v>
      </c>
      <c r="S12" s="56">
        <v>84.099192225421703</v>
      </c>
      <c r="T12" s="56">
        <v>85.285698539218799</v>
      </c>
      <c r="U12" s="58">
        <v>-1.4108415103641301</v>
      </c>
    </row>
    <row r="13" spans="1:23" ht="12" thickBot="1">
      <c r="A13" s="82"/>
      <c r="B13" s="71" t="s">
        <v>11</v>
      </c>
      <c r="C13" s="72"/>
      <c r="D13" s="56">
        <v>207044.60939999999</v>
      </c>
      <c r="E13" s="56">
        <v>234465.45740000001</v>
      </c>
      <c r="F13" s="57">
        <v>88.304951908877598</v>
      </c>
      <c r="G13" s="56">
        <v>444676.50559999997</v>
      </c>
      <c r="H13" s="57">
        <v>-53.439273990732701</v>
      </c>
      <c r="I13" s="56">
        <v>64743.527999999998</v>
      </c>
      <c r="J13" s="57">
        <v>31.270327775073198</v>
      </c>
      <c r="K13" s="56">
        <v>43707.096299999997</v>
      </c>
      <c r="L13" s="57">
        <v>9.8289645955156093</v>
      </c>
      <c r="M13" s="57">
        <v>0.48130471893187798</v>
      </c>
      <c r="N13" s="56">
        <v>5076213.8974000001</v>
      </c>
      <c r="O13" s="56">
        <v>59648160.921599999</v>
      </c>
      <c r="P13" s="56">
        <v>8771</v>
      </c>
      <c r="Q13" s="56">
        <v>11191</v>
      </c>
      <c r="R13" s="57">
        <v>-21.624519703333</v>
      </c>
      <c r="S13" s="56">
        <v>23.6055876638924</v>
      </c>
      <c r="T13" s="56">
        <v>23.735227781252799</v>
      </c>
      <c r="U13" s="58">
        <v>-0.54919250139542397</v>
      </c>
    </row>
    <row r="14" spans="1:23" ht="12" thickBot="1">
      <c r="A14" s="82"/>
      <c r="B14" s="71" t="s">
        <v>12</v>
      </c>
      <c r="C14" s="72"/>
      <c r="D14" s="56">
        <v>120919.53389999999</v>
      </c>
      <c r="E14" s="56">
        <v>158373.84450000001</v>
      </c>
      <c r="F14" s="57">
        <v>76.3506968475467</v>
      </c>
      <c r="G14" s="56">
        <v>291073.94709999999</v>
      </c>
      <c r="H14" s="57">
        <v>-58.457452099463403</v>
      </c>
      <c r="I14" s="56">
        <v>24215.7003</v>
      </c>
      <c r="J14" s="57">
        <v>20.0262931215285</v>
      </c>
      <c r="K14" s="56">
        <v>58418.230199999998</v>
      </c>
      <c r="L14" s="57">
        <v>20.069893160149501</v>
      </c>
      <c r="M14" s="57">
        <v>-0.58547699550131205</v>
      </c>
      <c r="N14" s="56">
        <v>2770207.3265999998</v>
      </c>
      <c r="O14" s="56">
        <v>27325620.0352</v>
      </c>
      <c r="P14" s="56">
        <v>2084</v>
      </c>
      <c r="Q14" s="56">
        <v>2981</v>
      </c>
      <c r="R14" s="57">
        <v>-30.0905736330091</v>
      </c>
      <c r="S14" s="56">
        <v>58.022808973128598</v>
      </c>
      <c r="T14" s="56">
        <v>55.133052700436103</v>
      </c>
      <c r="U14" s="58">
        <v>4.98037982620043</v>
      </c>
    </row>
    <row r="15" spans="1:23" ht="12" thickBot="1">
      <c r="A15" s="82"/>
      <c r="B15" s="71" t="s">
        <v>13</v>
      </c>
      <c r="C15" s="72"/>
      <c r="D15" s="56">
        <v>84376.992599999998</v>
      </c>
      <c r="E15" s="56">
        <v>107001.7764</v>
      </c>
      <c r="F15" s="57">
        <v>78.855693278004296</v>
      </c>
      <c r="G15" s="56">
        <v>266113.35009999998</v>
      </c>
      <c r="H15" s="57">
        <v>-68.292837406205706</v>
      </c>
      <c r="I15" s="56">
        <v>19238.829699999998</v>
      </c>
      <c r="J15" s="57">
        <v>22.801037471439798</v>
      </c>
      <c r="K15" s="56">
        <v>49175.859700000001</v>
      </c>
      <c r="L15" s="57">
        <v>18.479290753929</v>
      </c>
      <c r="M15" s="57">
        <v>-0.60877491888565805</v>
      </c>
      <c r="N15" s="56">
        <v>2367047.5229000002</v>
      </c>
      <c r="O15" s="56">
        <v>22841468.7907</v>
      </c>
      <c r="P15" s="56">
        <v>4017</v>
      </c>
      <c r="Q15" s="56">
        <v>6765</v>
      </c>
      <c r="R15" s="57">
        <v>-40.620842572062102</v>
      </c>
      <c r="S15" s="56">
        <v>21.004976997759499</v>
      </c>
      <c r="T15" s="56">
        <v>18.578351796008899</v>
      </c>
      <c r="U15" s="58">
        <v>11.552620133835401</v>
      </c>
    </row>
    <row r="16" spans="1:23" ht="12" thickBot="1">
      <c r="A16" s="82"/>
      <c r="B16" s="71" t="s">
        <v>14</v>
      </c>
      <c r="C16" s="72"/>
      <c r="D16" s="56">
        <v>756245.51969999995</v>
      </c>
      <c r="E16" s="56">
        <v>856964.80680000002</v>
      </c>
      <c r="F16" s="57">
        <v>88.246975103202104</v>
      </c>
      <c r="G16" s="56">
        <v>2374178.6335999998</v>
      </c>
      <c r="H16" s="57">
        <v>-68.147067411128404</v>
      </c>
      <c r="I16" s="56">
        <v>32509.9499</v>
      </c>
      <c r="J16" s="57">
        <v>4.2988618184338598</v>
      </c>
      <c r="K16" s="56">
        <v>37665.568299999999</v>
      </c>
      <c r="L16" s="57">
        <v>1.58646732671868</v>
      </c>
      <c r="M16" s="57">
        <v>-0.13687881618926701</v>
      </c>
      <c r="N16" s="56">
        <v>21397250.686500002</v>
      </c>
      <c r="O16" s="56">
        <v>193791404.58919999</v>
      </c>
      <c r="P16" s="56">
        <v>44838</v>
      </c>
      <c r="Q16" s="56">
        <v>62645</v>
      </c>
      <c r="R16" s="57">
        <v>-28.425253412084</v>
      </c>
      <c r="S16" s="56">
        <v>16.866174220527199</v>
      </c>
      <c r="T16" s="56">
        <v>18.606059011892398</v>
      </c>
      <c r="U16" s="58">
        <v>-10.3158236634816</v>
      </c>
    </row>
    <row r="17" spans="1:21" ht="12" thickBot="1">
      <c r="A17" s="82"/>
      <c r="B17" s="71" t="s">
        <v>15</v>
      </c>
      <c r="C17" s="72"/>
      <c r="D17" s="56">
        <v>419041.59649999999</v>
      </c>
      <c r="E17" s="56">
        <v>567348.79370000004</v>
      </c>
      <c r="F17" s="57">
        <v>73.859608260941997</v>
      </c>
      <c r="G17" s="56">
        <v>2223918.5203</v>
      </c>
      <c r="H17" s="57">
        <v>-81.157511272334204</v>
      </c>
      <c r="I17" s="56">
        <v>50222.466999999997</v>
      </c>
      <c r="J17" s="57">
        <v>11.9850791471486</v>
      </c>
      <c r="K17" s="56">
        <v>163840.60560000001</v>
      </c>
      <c r="L17" s="57">
        <v>7.3672036140019399</v>
      </c>
      <c r="M17" s="57">
        <v>-0.69346752097210296</v>
      </c>
      <c r="N17" s="56">
        <v>18086409.5022</v>
      </c>
      <c r="O17" s="56">
        <v>216460560.13909999</v>
      </c>
      <c r="P17" s="56">
        <v>13641</v>
      </c>
      <c r="Q17" s="56">
        <v>20179</v>
      </c>
      <c r="R17" s="57">
        <v>-32.400019822587801</v>
      </c>
      <c r="S17" s="56">
        <v>30.719272524008499</v>
      </c>
      <c r="T17" s="56">
        <v>29.2248548887457</v>
      </c>
      <c r="U17" s="58">
        <v>4.8647559413877</v>
      </c>
    </row>
    <row r="18" spans="1:21" ht="12" customHeight="1" thickBot="1">
      <c r="A18" s="82"/>
      <c r="B18" s="71" t="s">
        <v>16</v>
      </c>
      <c r="C18" s="72"/>
      <c r="D18" s="56">
        <v>1247208.0412999999</v>
      </c>
      <c r="E18" s="56">
        <v>1471464.1407999999</v>
      </c>
      <c r="F18" s="57">
        <v>84.7596626188881</v>
      </c>
      <c r="G18" s="56">
        <v>2786902.449</v>
      </c>
      <c r="H18" s="57">
        <v>-55.247517122548601</v>
      </c>
      <c r="I18" s="56">
        <v>129303.4329</v>
      </c>
      <c r="J18" s="57">
        <v>10.3674309833044</v>
      </c>
      <c r="K18" s="56">
        <v>220512.46119999999</v>
      </c>
      <c r="L18" s="57">
        <v>7.9124571180855101</v>
      </c>
      <c r="M18" s="57">
        <v>-0.41362301161418402</v>
      </c>
      <c r="N18" s="56">
        <v>32001887.187800001</v>
      </c>
      <c r="O18" s="56">
        <v>410796396.16079998</v>
      </c>
      <c r="P18" s="56">
        <v>60485</v>
      </c>
      <c r="Q18" s="56">
        <v>86807</v>
      </c>
      <c r="R18" s="57">
        <v>-30.322439434607801</v>
      </c>
      <c r="S18" s="56">
        <v>20.620121373894399</v>
      </c>
      <c r="T18" s="56">
        <v>20.687783878028299</v>
      </c>
      <c r="U18" s="58">
        <v>-0.32813824374273498</v>
      </c>
    </row>
    <row r="19" spans="1:21" ht="12" customHeight="1" thickBot="1">
      <c r="A19" s="82"/>
      <c r="B19" s="71" t="s">
        <v>17</v>
      </c>
      <c r="C19" s="72"/>
      <c r="D19" s="56">
        <v>333768.07010000001</v>
      </c>
      <c r="E19" s="56">
        <v>405311.54680000001</v>
      </c>
      <c r="F19" s="57">
        <v>82.348522447769597</v>
      </c>
      <c r="G19" s="56">
        <v>918637.70409999997</v>
      </c>
      <c r="H19" s="57">
        <v>-63.667061714280898</v>
      </c>
      <c r="I19" s="56">
        <v>32597.368999999999</v>
      </c>
      <c r="J19" s="57">
        <v>9.7664731651034007</v>
      </c>
      <c r="K19" s="56">
        <v>63542.239099999999</v>
      </c>
      <c r="L19" s="57">
        <v>6.91700752281369</v>
      </c>
      <c r="M19" s="57">
        <v>-0.48699684710984598</v>
      </c>
      <c r="N19" s="56">
        <v>11183119.103</v>
      </c>
      <c r="O19" s="56">
        <v>121851396.26289999</v>
      </c>
      <c r="P19" s="56">
        <v>7197</v>
      </c>
      <c r="Q19" s="56">
        <v>9127</v>
      </c>
      <c r="R19" s="57">
        <v>-21.1460501807823</v>
      </c>
      <c r="S19" s="56">
        <v>46.375999736001098</v>
      </c>
      <c r="T19" s="56">
        <v>48.262707472334803</v>
      </c>
      <c r="U19" s="58">
        <v>-4.0682847746117501</v>
      </c>
    </row>
    <row r="20" spans="1:21" ht="12" thickBot="1">
      <c r="A20" s="82"/>
      <c r="B20" s="71" t="s">
        <v>18</v>
      </c>
      <c r="C20" s="72"/>
      <c r="D20" s="56">
        <v>853167.88390000002</v>
      </c>
      <c r="E20" s="56">
        <v>993529.73400000005</v>
      </c>
      <c r="F20" s="57">
        <v>85.872405696919003</v>
      </c>
      <c r="G20" s="56">
        <v>1732514.7712000001</v>
      </c>
      <c r="H20" s="57">
        <v>-50.7555203521257</v>
      </c>
      <c r="I20" s="56">
        <v>91672.449800000002</v>
      </c>
      <c r="J20" s="57">
        <v>10.7449485066113</v>
      </c>
      <c r="K20" s="56">
        <v>84086.807700000005</v>
      </c>
      <c r="L20" s="57">
        <v>4.8534540136566102</v>
      </c>
      <c r="M20" s="57">
        <v>9.0212035722222E-2</v>
      </c>
      <c r="N20" s="56">
        <v>20689555.6547</v>
      </c>
      <c r="O20" s="56">
        <v>217412443.38280001</v>
      </c>
      <c r="P20" s="56">
        <v>35386</v>
      </c>
      <c r="Q20" s="56">
        <v>44018</v>
      </c>
      <c r="R20" s="57">
        <v>-19.610159480212602</v>
      </c>
      <c r="S20" s="56">
        <v>24.110322836715099</v>
      </c>
      <c r="T20" s="56">
        <v>23.910273174610399</v>
      </c>
      <c r="U20" s="58">
        <v>0.82972618599723502</v>
      </c>
    </row>
    <row r="21" spans="1:21" ht="12" customHeight="1" thickBot="1">
      <c r="A21" s="82"/>
      <c r="B21" s="71" t="s">
        <v>19</v>
      </c>
      <c r="C21" s="72"/>
      <c r="D21" s="56">
        <v>277678.58480000001</v>
      </c>
      <c r="E21" s="56">
        <v>323802.2781</v>
      </c>
      <c r="F21" s="57">
        <v>85.755599506389004</v>
      </c>
      <c r="G21" s="56">
        <v>447879.51909999998</v>
      </c>
      <c r="H21" s="57">
        <v>-38.001499743058901</v>
      </c>
      <c r="I21" s="56">
        <v>38407.144999999997</v>
      </c>
      <c r="J21" s="57">
        <v>13.831511359676201</v>
      </c>
      <c r="K21" s="56">
        <v>41984.498</v>
      </c>
      <c r="L21" s="57">
        <v>9.37406070372821</v>
      </c>
      <c r="M21" s="57">
        <v>-8.5206520749635001E-2</v>
      </c>
      <c r="N21" s="56">
        <v>6226335.1804999998</v>
      </c>
      <c r="O21" s="56">
        <v>73589027.156100005</v>
      </c>
      <c r="P21" s="56">
        <v>23933</v>
      </c>
      <c r="Q21" s="56">
        <v>29924</v>
      </c>
      <c r="R21" s="57">
        <v>-20.020719155193198</v>
      </c>
      <c r="S21" s="56">
        <v>11.602330873689001</v>
      </c>
      <c r="T21" s="56">
        <v>11.4654863821682</v>
      </c>
      <c r="U21" s="58">
        <v>1.1794568954348299</v>
      </c>
    </row>
    <row r="22" spans="1:21" ht="12" customHeight="1" thickBot="1">
      <c r="A22" s="82"/>
      <c r="B22" s="71" t="s">
        <v>20</v>
      </c>
      <c r="C22" s="72"/>
      <c r="D22" s="56">
        <v>1101504.9613999999</v>
      </c>
      <c r="E22" s="56">
        <v>1730546.6100999999</v>
      </c>
      <c r="F22" s="57">
        <v>63.650695969197201</v>
      </c>
      <c r="G22" s="56">
        <v>3195907.9084000001</v>
      </c>
      <c r="H22" s="57">
        <v>-65.533895438449704</v>
      </c>
      <c r="I22" s="56">
        <v>20989.393499999998</v>
      </c>
      <c r="J22" s="57">
        <v>1.90551965134344</v>
      </c>
      <c r="K22" s="56">
        <v>284015.9988</v>
      </c>
      <c r="L22" s="57">
        <v>8.8868642946032104</v>
      </c>
      <c r="M22" s="57">
        <v>-0.926097848048411</v>
      </c>
      <c r="N22" s="56">
        <v>34272130.551299997</v>
      </c>
      <c r="O22" s="56">
        <v>252440887.21689999</v>
      </c>
      <c r="P22" s="56">
        <v>69433</v>
      </c>
      <c r="Q22" s="56">
        <v>90048</v>
      </c>
      <c r="R22" s="57">
        <v>-22.8933457711443</v>
      </c>
      <c r="S22" s="56">
        <v>15.864285878472799</v>
      </c>
      <c r="T22" s="56">
        <v>16.360686278429299</v>
      </c>
      <c r="U22" s="58">
        <v>-3.12904346126356</v>
      </c>
    </row>
    <row r="23" spans="1:21" ht="12" thickBot="1">
      <c r="A23" s="82"/>
      <c r="B23" s="71" t="s">
        <v>21</v>
      </c>
      <c r="C23" s="72"/>
      <c r="D23" s="56">
        <v>2194936.5219000001</v>
      </c>
      <c r="E23" s="56">
        <v>2572282.8791999999</v>
      </c>
      <c r="F23" s="57">
        <v>85.330293166770304</v>
      </c>
      <c r="G23" s="56">
        <v>3257436.8454999998</v>
      </c>
      <c r="H23" s="57">
        <v>-32.617679911977298</v>
      </c>
      <c r="I23" s="56">
        <v>224734.1833</v>
      </c>
      <c r="J23" s="57">
        <v>10.2387554745986</v>
      </c>
      <c r="K23" s="56">
        <v>429664.4829</v>
      </c>
      <c r="L23" s="57">
        <v>13.1902628747373</v>
      </c>
      <c r="M23" s="57">
        <v>-0.47695424629197303</v>
      </c>
      <c r="N23" s="56">
        <v>63722313.365400001</v>
      </c>
      <c r="O23" s="56">
        <v>555629382.66180003</v>
      </c>
      <c r="P23" s="56">
        <v>70679</v>
      </c>
      <c r="Q23" s="56">
        <v>92340</v>
      </c>
      <c r="R23" s="57">
        <v>-23.457873077756101</v>
      </c>
      <c r="S23" s="56">
        <v>31.055002502865101</v>
      </c>
      <c r="T23" s="56">
        <v>35.874923089668599</v>
      </c>
      <c r="U23" s="58">
        <v>-15.520593135868801</v>
      </c>
    </row>
    <row r="24" spans="1:21" ht="12" thickBot="1">
      <c r="A24" s="82"/>
      <c r="B24" s="71" t="s">
        <v>22</v>
      </c>
      <c r="C24" s="72"/>
      <c r="D24" s="56">
        <v>197321.96119999999</v>
      </c>
      <c r="E24" s="56">
        <v>215250.69020000001</v>
      </c>
      <c r="F24" s="57">
        <v>91.670768171130405</v>
      </c>
      <c r="G24" s="56">
        <v>573704.85660000006</v>
      </c>
      <c r="H24" s="57">
        <v>-65.605666584486102</v>
      </c>
      <c r="I24" s="56">
        <v>30093.961800000001</v>
      </c>
      <c r="J24" s="57">
        <v>15.251197391808599</v>
      </c>
      <c r="K24" s="56">
        <v>85915.192299999995</v>
      </c>
      <c r="L24" s="57">
        <v>14.9755037475484</v>
      </c>
      <c r="M24" s="57">
        <v>-0.64972479261970995</v>
      </c>
      <c r="N24" s="56">
        <v>5513370.3025000002</v>
      </c>
      <c r="O24" s="56">
        <v>52519314.801899999</v>
      </c>
      <c r="P24" s="56">
        <v>20096</v>
      </c>
      <c r="Q24" s="56">
        <v>27597</v>
      </c>
      <c r="R24" s="57">
        <v>-27.180490633039799</v>
      </c>
      <c r="S24" s="56">
        <v>9.8189670183120992</v>
      </c>
      <c r="T24" s="56">
        <v>10.6057777946878</v>
      </c>
      <c r="U24" s="58">
        <v>-8.0131726169193307</v>
      </c>
    </row>
    <row r="25" spans="1:21" ht="12" thickBot="1">
      <c r="A25" s="82"/>
      <c r="B25" s="71" t="s">
        <v>23</v>
      </c>
      <c r="C25" s="72"/>
      <c r="D25" s="56">
        <v>185032.78649999999</v>
      </c>
      <c r="E25" s="56">
        <v>222743.60829999999</v>
      </c>
      <c r="F25" s="57">
        <v>83.069852334793097</v>
      </c>
      <c r="G25" s="56">
        <v>533072.06499999994</v>
      </c>
      <c r="H25" s="57">
        <v>-65.289348542396397</v>
      </c>
      <c r="I25" s="56">
        <v>14762.0113</v>
      </c>
      <c r="J25" s="57">
        <v>7.9780516627522102</v>
      </c>
      <c r="K25" s="56">
        <v>22869.617600000001</v>
      </c>
      <c r="L25" s="57">
        <v>4.2901549530643699</v>
      </c>
      <c r="M25" s="57">
        <v>-0.35451429235965898</v>
      </c>
      <c r="N25" s="56">
        <v>5635271.7810000004</v>
      </c>
      <c r="O25" s="56">
        <v>65631364.161200002</v>
      </c>
      <c r="P25" s="56">
        <v>13301</v>
      </c>
      <c r="Q25" s="56">
        <v>19077</v>
      </c>
      <c r="R25" s="57">
        <v>-30.277297268962599</v>
      </c>
      <c r="S25" s="56">
        <v>13.911193632057699</v>
      </c>
      <c r="T25" s="56">
        <v>15.0529118781779</v>
      </c>
      <c r="U25" s="58">
        <v>-8.2071911032072098</v>
      </c>
    </row>
    <row r="26" spans="1:21" ht="12" thickBot="1">
      <c r="A26" s="82"/>
      <c r="B26" s="71" t="s">
        <v>24</v>
      </c>
      <c r="C26" s="72"/>
      <c r="D26" s="56">
        <v>549707.89269999997</v>
      </c>
      <c r="E26" s="56">
        <v>635067.87910000002</v>
      </c>
      <c r="F26" s="57">
        <v>86.558919257423398</v>
      </c>
      <c r="G26" s="56">
        <v>615463.98659999995</v>
      </c>
      <c r="H26" s="57">
        <v>-10.6839872570377</v>
      </c>
      <c r="I26" s="56">
        <v>111638.2919</v>
      </c>
      <c r="J26" s="57">
        <v>20.3086572673473</v>
      </c>
      <c r="K26" s="56">
        <v>118120.2864</v>
      </c>
      <c r="L26" s="57">
        <v>19.192071180725002</v>
      </c>
      <c r="M26" s="57">
        <v>-5.4876217265928E-2</v>
      </c>
      <c r="N26" s="56">
        <v>12321175.5186</v>
      </c>
      <c r="O26" s="56">
        <v>123808493.2709</v>
      </c>
      <c r="P26" s="56">
        <v>39115</v>
      </c>
      <c r="Q26" s="56">
        <v>45602</v>
      </c>
      <c r="R26" s="57">
        <v>-14.225253278365001</v>
      </c>
      <c r="S26" s="56">
        <v>14.053633969065601</v>
      </c>
      <c r="T26" s="56">
        <v>14.173289798693</v>
      </c>
      <c r="U26" s="58">
        <v>-0.85142269886100597</v>
      </c>
    </row>
    <row r="27" spans="1:21" ht="12" thickBot="1">
      <c r="A27" s="82"/>
      <c r="B27" s="71" t="s">
        <v>25</v>
      </c>
      <c r="C27" s="72"/>
      <c r="D27" s="56">
        <v>152618.41020000001</v>
      </c>
      <c r="E27" s="56">
        <v>208648.21520000001</v>
      </c>
      <c r="F27" s="57">
        <v>73.146281195699402</v>
      </c>
      <c r="G27" s="56">
        <v>269352.16019999998</v>
      </c>
      <c r="H27" s="57">
        <v>-43.338709410506503</v>
      </c>
      <c r="I27" s="56">
        <v>41380.8842</v>
      </c>
      <c r="J27" s="57">
        <v>27.1139531238545</v>
      </c>
      <c r="K27" s="56">
        <v>71531.166100000002</v>
      </c>
      <c r="L27" s="57">
        <v>26.556744912268901</v>
      </c>
      <c r="M27" s="57">
        <v>-0.42149853754446198</v>
      </c>
      <c r="N27" s="56">
        <v>3748253.0643000002</v>
      </c>
      <c r="O27" s="56">
        <v>42176487.270300001</v>
      </c>
      <c r="P27" s="56">
        <v>21021</v>
      </c>
      <c r="Q27" s="56">
        <v>26492</v>
      </c>
      <c r="R27" s="57">
        <v>-20.6515174392269</v>
      </c>
      <c r="S27" s="56">
        <v>7.2602830597973496</v>
      </c>
      <c r="T27" s="56">
        <v>7.5377459950173602</v>
      </c>
      <c r="U27" s="58">
        <v>-3.8216545131198001</v>
      </c>
    </row>
    <row r="28" spans="1:21" ht="12" thickBot="1">
      <c r="A28" s="82"/>
      <c r="B28" s="71" t="s">
        <v>26</v>
      </c>
      <c r="C28" s="72"/>
      <c r="D28" s="56">
        <v>689028.83530000004</v>
      </c>
      <c r="E28" s="56">
        <v>788108.80779999995</v>
      </c>
      <c r="F28" s="57">
        <v>87.428135364128096</v>
      </c>
      <c r="G28" s="56">
        <v>1589193.5597999999</v>
      </c>
      <c r="H28" s="57">
        <v>-56.642862598391503</v>
      </c>
      <c r="I28" s="56">
        <v>29008.9103</v>
      </c>
      <c r="J28" s="57">
        <v>4.2101155733736002</v>
      </c>
      <c r="K28" s="56">
        <v>-71787.218900000007</v>
      </c>
      <c r="L28" s="57">
        <v>-4.5172105346962503</v>
      </c>
      <c r="M28" s="57">
        <v>-1.4040957533180001</v>
      </c>
      <c r="N28" s="56">
        <v>18318317.548900001</v>
      </c>
      <c r="O28" s="56">
        <v>179868329.18189999</v>
      </c>
      <c r="P28" s="56">
        <v>32070</v>
      </c>
      <c r="Q28" s="56">
        <v>39604</v>
      </c>
      <c r="R28" s="57">
        <v>-19.023330976669001</v>
      </c>
      <c r="S28" s="56">
        <v>21.485152332397899</v>
      </c>
      <c r="T28" s="56">
        <v>23.315369159680799</v>
      </c>
      <c r="U28" s="58">
        <v>-8.5185192032506105</v>
      </c>
    </row>
    <row r="29" spans="1:21" ht="12" thickBot="1">
      <c r="A29" s="82"/>
      <c r="B29" s="71" t="s">
        <v>27</v>
      </c>
      <c r="C29" s="72"/>
      <c r="D29" s="56">
        <v>492227.75290000002</v>
      </c>
      <c r="E29" s="56">
        <v>566146.41879999998</v>
      </c>
      <c r="F29" s="57">
        <v>86.943542616293996</v>
      </c>
      <c r="G29" s="56">
        <v>674005.39170000004</v>
      </c>
      <c r="H29" s="57">
        <v>-26.969760337007699</v>
      </c>
      <c r="I29" s="56">
        <v>86162.525200000004</v>
      </c>
      <c r="J29" s="57">
        <v>17.504605275173201</v>
      </c>
      <c r="K29" s="56">
        <v>92021.901899999997</v>
      </c>
      <c r="L29" s="57">
        <v>13.652991954248201</v>
      </c>
      <c r="M29" s="57">
        <v>-6.3673718745428001E-2</v>
      </c>
      <c r="N29" s="56">
        <v>12119569.230599999</v>
      </c>
      <c r="O29" s="56">
        <v>134145055.33840001</v>
      </c>
      <c r="P29" s="56">
        <v>85363</v>
      </c>
      <c r="Q29" s="56">
        <v>93643</v>
      </c>
      <c r="R29" s="57">
        <v>-8.8420917740781402</v>
      </c>
      <c r="S29" s="56">
        <v>5.7662892927849301</v>
      </c>
      <c r="T29" s="56">
        <v>5.9914749730358903</v>
      </c>
      <c r="U29" s="58">
        <v>-3.9052095518815801</v>
      </c>
    </row>
    <row r="30" spans="1:21" ht="12" thickBot="1">
      <c r="A30" s="82"/>
      <c r="B30" s="71" t="s">
        <v>28</v>
      </c>
      <c r="C30" s="72"/>
      <c r="D30" s="56">
        <v>906997.93350000004</v>
      </c>
      <c r="E30" s="56">
        <v>1163660.6476</v>
      </c>
      <c r="F30" s="57">
        <v>77.943508304645704</v>
      </c>
      <c r="G30" s="56">
        <v>2655441.4873000002</v>
      </c>
      <c r="H30" s="57">
        <v>-65.843798937471007</v>
      </c>
      <c r="I30" s="56">
        <v>97566.8076</v>
      </c>
      <c r="J30" s="57">
        <v>10.7571146522353</v>
      </c>
      <c r="K30" s="56">
        <v>238535.61309999999</v>
      </c>
      <c r="L30" s="57">
        <v>8.98289848376732</v>
      </c>
      <c r="M30" s="57">
        <v>-0.59097592878469896</v>
      </c>
      <c r="N30" s="56">
        <v>24800256.298500001</v>
      </c>
      <c r="O30" s="56">
        <v>206903531.43509999</v>
      </c>
      <c r="P30" s="56">
        <v>58351</v>
      </c>
      <c r="Q30" s="56">
        <v>74945</v>
      </c>
      <c r="R30" s="57">
        <v>-22.141570485022399</v>
      </c>
      <c r="S30" s="56">
        <v>15.543828443385699</v>
      </c>
      <c r="T30" s="56">
        <v>16.0536843805457</v>
      </c>
      <c r="U30" s="58">
        <v>-3.2801181447481502</v>
      </c>
    </row>
    <row r="31" spans="1:21" ht="12" thickBot="1">
      <c r="A31" s="82"/>
      <c r="B31" s="71" t="s">
        <v>29</v>
      </c>
      <c r="C31" s="72"/>
      <c r="D31" s="56">
        <v>566739.80940000003</v>
      </c>
      <c r="E31" s="56">
        <v>1061061.3894</v>
      </c>
      <c r="F31" s="57">
        <v>53.412537206775099</v>
      </c>
      <c r="G31" s="56">
        <v>1633346.7683000001</v>
      </c>
      <c r="H31" s="57">
        <v>-65.301929731071894</v>
      </c>
      <c r="I31" s="56">
        <v>41626.681199999999</v>
      </c>
      <c r="J31" s="57">
        <v>7.34493686689658</v>
      </c>
      <c r="K31" s="56">
        <v>-23730.501</v>
      </c>
      <c r="L31" s="57">
        <v>-1.45287586571092</v>
      </c>
      <c r="M31" s="57">
        <v>-2.7541425358023401</v>
      </c>
      <c r="N31" s="56">
        <v>21470610.4771</v>
      </c>
      <c r="O31" s="56">
        <v>221582676.49340001</v>
      </c>
      <c r="P31" s="56">
        <v>23916</v>
      </c>
      <c r="Q31" s="56">
        <v>32658</v>
      </c>
      <c r="R31" s="57">
        <v>-26.768326290648499</v>
      </c>
      <c r="S31" s="56">
        <v>23.697098569994999</v>
      </c>
      <c r="T31" s="56">
        <v>26.976161289729902</v>
      </c>
      <c r="U31" s="58">
        <v>-13.837401697298301</v>
      </c>
    </row>
    <row r="32" spans="1:21" ht="12" thickBot="1">
      <c r="A32" s="82"/>
      <c r="B32" s="71" t="s">
        <v>30</v>
      </c>
      <c r="C32" s="72"/>
      <c r="D32" s="56">
        <v>77923.178700000004</v>
      </c>
      <c r="E32" s="56">
        <v>144217.46249999999</v>
      </c>
      <c r="F32" s="57">
        <v>54.031722198690098</v>
      </c>
      <c r="G32" s="56">
        <v>389097.20169999998</v>
      </c>
      <c r="H32" s="57">
        <v>-79.973338703144904</v>
      </c>
      <c r="I32" s="56">
        <v>19330.3724</v>
      </c>
      <c r="J32" s="57">
        <v>24.806960807413802</v>
      </c>
      <c r="K32" s="56">
        <v>84966.517800000001</v>
      </c>
      <c r="L32" s="57">
        <v>21.836835995934599</v>
      </c>
      <c r="M32" s="57">
        <v>-0.77249423772431003</v>
      </c>
      <c r="N32" s="56">
        <v>2947378.3420000002</v>
      </c>
      <c r="O32" s="56">
        <v>21811547.475000001</v>
      </c>
      <c r="P32" s="56">
        <v>16419</v>
      </c>
      <c r="Q32" s="56">
        <v>20930</v>
      </c>
      <c r="R32" s="57">
        <v>-21.552795031055901</v>
      </c>
      <c r="S32" s="56">
        <v>4.7459150191850901</v>
      </c>
      <c r="T32" s="56">
        <v>4.9638828141423801</v>
      </c>
      <c r="U32" s="58">
        <v>-4.5927454258276201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119373.4305</v>
      </c>
      <c r="E34" s="56">
        <v>131244.1471</v>
      </c>
      <c r="F34" s="57">
        <v>90.955241157569304</v>
      </c>
      <c r="G34" s="56">
        <v>250848.17879999999</v>
      </c>
      <c r="H34" s="57">
        <v>-52.412080059319102</v>
      </c>
      <c r="I34" s="56">
        <v>17561.7955</v>
      </c>
      <c r="J34" s="57">
        <v>14.7116451512215</v>
      </c>
      <c r="K34" s="56">
        <v>20008.383399999999</v>
      </c>
      <c r="L34" s="57">
        <v>7.9762920726455002</v>
      </c>
      <c r="M34" s="57">
        <v>-0.122278139672194</v>
      </c>
      <c r="N34" s="56">
        <v>3198578.7656999999</v>
      </c>
      <c r="O34" s="56">
        <v>34841751.660800003</v>
      </c>
      <c r="P34" s="56">
        <v>8407</v>
      </c>
      <c r="Q34" s="56">
        <v>10758</v>
      </c>
      <c r="R34" s="57">
        <v>-21.853504368841801</v>
      </c>
      <c r="S34" s="56">
        <v>14.1992899369573</v>
      </c>
      <c r="T34" s="56">
        <v>14.710068795315101</v>
      </c>
      <c r="U34" s="58">
        <v>-3.5972140904622401</v>
      </c>
    </row>
    <row r="35" spans="1:21" ht="12" customHeight="1" thickBot="1">
      <c r="A35" s="82"/>
      <c r="B35" s="71" t="s">
        <v>78</v>
      </c>
      <c r="C35" s="72"/>
      <c r="D35" s="56">
        <v>4911.6143000000002</v>
      </c>
      <c r="E35" s="59"/>
      <c r="F35" s="59"/>
      <c r="G35" s="59"/>
      <c r="H35" s="59"/>
      <c r="I35" s="56">
        <v>161.53229999999999</v>
      </c>
      <c r="J35" s="57">
        <v>3.2887822645194298</v>
      </c>
      <c r="K35" s="59"/>
      <c r="L35" s="59"/>
      <c r="M35" s="59"/>
      <c r="N35" s="56">
        <v>133039.83780000001</v>
      </c>
      <c r="O35" s="56">
        <v>355319.88770000002</v>
      </c>
      <c r="P35" s="56">
        <v>832</v>
      </c>
      <c r="Q35" s="56">
        <v>1243</v>
      </c>
      <c r="R35" s="57">
        <v>-33.065164923571999</v>
      </c>
      <c r="S35" s="56">
        <v>5.9033825721153903</v>
      </c>
      <c r="T35" s="56">
        <v>6.2009424778761097</v>
      </c>
      <c r="U35" s="58">
        <v>-5.0404984282442697</v>
      </c>
    </row>
    <row r="36" spans="1:21" ht="12" customHeight="1" thickBot="1">
      <c r="A36" s="82"/>
      <c r="B36" s="71" t="s">
        <v>64</v>
      </c>
      <c r="C36" s="72"/>
      <c r="D36" s="56">
        <v>39420.559999999998</v>
      </c>
      <c r="E36" s="59"/>
      <c r="F36" s="59"/>
      <c r="G36" s="56">
        <v>110515.5</v>
      </c>
      <c r="H36" s="57">
        <v>-64.330288511566295</v>
      </c>
      <c r="I36" s="56">
        <v>1363</v>
      </c>
      <c r="J36" s="57">
        <v>3.4575865994800701</v>
      </c>
      <c r="K36" s="56">
        <v>4763.87</v>
      </c>
      <c r="L36" s="57">
        <v>4.3105899172514297</v>
      </c>
      <c r="M36" s="57">
        <v>-0.71388807839004798</v>
      </c>
      <c r="N36" s="56">
        <v>1451350.75</v>
      </c>
      <c r="O36" s="56">
        <v>27149294.57</v>
      </c>
      <c r="P36" s="56">
        <v>37</v>
      </c>
      <c r="Q36" s="56">
        <v>65</v>
      </c>
      <c r="R36" s="57">
        <v>-43.076923076923102</v>
      </c>
      <c r="S36" s="56">
        <v>1065.4205405405401</v>
      </c>
      <c r="T36" s="56">
        <v>1171.3489230769201</v>
      </c>
      <c r="U36" s="58">
        <v>-9.9424010055822496</v>
      </c>
    </row>
    <row r="37" spans="1:21" ht="12" thickBot="1">
      <c r="A37" s="82"/>
      <c r="B37" s="71" t="s">
        <v>35</v>
      </c>
      <c r="C37" s="72"/>
      <c r="D37" s="56">
        <v>48143.62</v>
      </c>
      <c r="E37" s="59"/>
      <c r="F37" s="59"/>
      <c r="G37" s="56">
        <v>447966.83</v>
      </c>
      <c r="H37" s="57">
        <v>-89.252860529874496</v>
      </c>
      <c r="I37" s="56">
        <v>-3541.03</v>
      </c>
      <c r="J37" s="57">
        <v>-7.35513864557754</v>
      </c>
      <c r="K37" s="56">
        <v>-52964.45</v>
      </c>
      <c r="L37" s="57">
        <v>-11.823297274041501</v>
      </c>
      <c r="M37" s="57">
        <v>-0.933143268739692</v>
      </c>
      <c r="N37" s="56">
        <v>3686950.38</v>
      </c>
      <c r="O37" s="56">
        <v>73153443.75</v>
      </c>
      <c r="P37" s="56">
        <v>35</v>
      </c>
      <c r="Q37" s="56">
        <v>63</v>
      </c>
      <c r="R37" s="57">
        <v>-44.4444444444444</v>
      </c>
      <c r="S37" s="56">
        <v>1375.5319999999999</v>
      </c>
      <c r="T37" s="56">
        <v>1412.57746031746</v>
      </c>
      <c r="U37" s="58">
        <v>-2.6931732825888699</v>
      </c>
    </row>
    <row r="38" spans="1:21" ht="12" thickBot="1">
      <c r="A38" s="82"/>
      <c r="B38" s="71" t="s">
        <v>36</v>
      </c>
      <c r="C38" s="72"/>
      <c r="D38" s="56">
        <v>352541.09</v>
      </c>
      <c r="E38" s="59"/>
      <c r="F38" s="59"/>
      <c r="G38" s="56">
        <v>593753.57999999996</v>
      </c>
      <c r="H38" s="57">
        <v>-40.6250165262162</v>
      </c>
      <c r="I38" s="56">
        <v>-24433.38</v>
      </c>
      <c r="J38" s="57">
        <v>-6.9306474317646201</v>
      </c>
      <c r="K38" s="56">
        <v>-57180.59</v>
      </c>
      <c r="L38" s="57">
        <v>-9.6303570919100796</v>
      </c>
      <c r="M38" s="57">
        <v>-0.57269800818774297</v>
      </c>
      <c r="N38" s="56">
        <v>6872735.2800000003</v>
      </c>
      <c r="O38" s="56">
        <v>48087724.020000003</v>
      </c>
      <c r="P38" s="56">
        <v>148</v>
      </c>
      <c r="Q38" s="56">
        <v>207</v>
      </c>
      <c r="R38" s="57">
        <v>-28.5024154589372</v>
      </c>
      <c r="S38" s="56">
        <v>2382.0343918918902</v>
      </c>
      <c r="T38" s="56">
        <v>2331.51251207729</v>
      </c>
      <c r="U38" s="58">
        <v>2.12095509563449</v>
      </c>
    </row>
    <row r="39" spans="1:21" ht="12" thickBot="1">
      <c r="A39" s="82"/>
      <c r="B39" s="71" t="s">
        <v>37</v>
      </c>
      <c r="C39" s="72"/>
      <c r="D39" s="56">
        <v>98901.92</v>
      </c>
      <c r="E39" s="59"/>
      <c r="F39" s="59"/>
      <c r="G39" s="56">
        <v>443284.99</v>
      </c>
      <c r="H39" s="57">
        <v>-77.688863320186002</v>
      </c>
      <c r="I39" s="56">
        <v>-10563.24</v>
      </c>
      <c r="J39" s="57">
        <v>-10.6805206612774</v>
      </c>
      <c r="K39" s="56">
        <v>-69146.259999999995</v>
      </c>
      <c r="L39" s="57">
        <v>-15.5986017031617</v>
      </c>
      <c r="M39" s="57">
        <v>-0.84723338615855703</v>
      </c>
      <c r="N39" s="56">
        <v>3624671.52</v>
      </c>
      <c r="O39" s="56">
        <v>46344699.920000002</v>
      </c>
      <c r="P39" s="56">
        <v>81</v>
      </c>
      <c r="Q39" s="56">
        <v>134</v>
      </c>
      <c r="R39" s="57">
        <v>-39.552238805970198</v>
      </c>
      <c r="S39" s="56">
        <v>1221.01135802469</v>
      </c>
      <c r="T39" s="56">
        <v>1356.8458208955201</v>
      </c>
      <c r="U39" s="58">
        <v>-11.124750148973201</v>
      </c>
    </row>
    <row r="40" spans="1:21" ht="12" thickBot="1">
      <c r="A40" s="82"/>
      <c r="B40" s="71" t="s">
        <v>66</v>
      </c>
      <c r="C40" s="72"/>
      <c r="D40" s="56">
        <v>6.24</v>
      </c>
      <c r="E40" s="59"/>
      <c r="F40" s="59"/>
      <c r="G40" s="56">
        <v>3.58</v>
      </c>
      <c r="H40" s="57">
        <v>74.301675977653602</v>
      </c>
      <c r="I40" s="56">
        <v>-12365.87</v>
      </c>
      <c r="J40" s="57">
        <v>-198170.993589744</v>
      </c>
      <c r="K40" s="56">
        <v>3.39</v>
      </c>
      <c r="L40" s="57">
        <v>94.692737430167597</v>
      </c>
      <c r="M40" s="57">
        <v>-3648.74926253687</v>
      </c>
      <c r="N40" s="56">
        <v>27.91</v>
      </c>
      <c r="O40" s="56">
        <v>1281.17</v>
      </c>
      <c r="P40" s="56">
        <v>7</v>
      </c>
      <c r="Q40" s="59"/>
      <c r="R40" s="59"/>
      <c r="S40" s="56">
        <v>0.89142857142857201</v>
      </c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27881.1963</v>
      </c>
      <c r="E41" s="59"/>
      <c r="F41" s="59"/>
      <c r="G41" s="56">
        <v>245095.7273</v>
      </c>
      <c r="H41" s="57">
        <v>-88.624364607599603</v>
      </c>
      <c r="I41" s="56">
        <v>2196.7004000000002</v>
      </c>
      <c r="J41" s="57">
        <v>7.8787881852831401</v>
      </c>
      <c r="K41" s="56">
        <v>12039.894399999999</v>
      </c>
      <c r="L41" s="57">
        <v>4.9123232512588997</v>
      </c>
      <c r="M41" s="57">
        <v>-0.817548200422755</v>
      </c>
      <c r="N41" s="56">
        <v>870087.60239999997</v>
      </c>
      <c r="O41" s="56">
        <v>14042199.981899999</v>
      </c>
      <c r="P41" s="56">
        <v>83</v>
      </c>
      <c r="Q41" s="56">
        <v>95</v>
      </c>
      <c r="R41" s="57">
        <v>-12.6315789473684</v>
      </c>
      <c r="S41" s="56">
        <v>335.91802771084298</v>
      </c>
      <c r="T41" s="56">
        <v>355.85245473684199</v>
      </c>
      <c r="U41" s="58">
        <v>-5.9343129518366302</v>
      </c>
    </row>
    <row r="42" spans="1:21" ht="12" thickBot="1">
      <c r="A42" s="82"/>
      <c r="B42" s="71" t="s">
        <v>33</v>
      </c>
      <c r="C42" s="72"/>
      <c r="D42" s="56">
        <v>401752.23499999999</v>
      </c>
      <c r="E42" s="56">
        <v>973034.91119999997</v>
      </c>
      <c r="F42" s="57">
        <v>41.2885735522621</v>
      </c>
      <c r="G42" s="56">
        <v>827544.80220000003</v>
      </c>
      <c r="H42" s="57">
        <v>-51.452509407109403</v>
      </c>
      <c r="I42" s="56">
        <v>19064.947899999999</v>
      </c>
      <c r="J42" s="57">
        <v>4.7454491199034701</v>
      </c>
      <c r="K42" s="56">
        <v>33739.941800000001</v>
      </c>
      <c r="L42" s="57">
        <v>4.0771136149128697</v>
      </c>
      <c r="M42" s="57">
        <v>-0.43494425648357199</v>
      </c>
      <c r="N42" s="56">
        <v>8633484.8709999993</v>
      </c>
      <c r="O42" s="56">
        <v>85724563.413499996</v>
      </c>
      <c r="P42" s="56">
        <v>2177</v>
      </c>
      <c r="Q42" s="56">
        <v>2658</v>
      </c>
      <c r="R42" s="57">
        <v>-18.096313017306201</v>
      </c>
      <c r="S42" s="56">
        <v>184.543975654571</v>
      </c>
      <c r="T42" s="56">
        <v>198.97347998495101</v>
      </c>
      <c r="U42" s="58">
        <v>-7.8190058923352401</v>
      </c>
    </row>
    <row r="43" spans="1:21" ht="12" thickBot="1">
      <c r="A43" s="82"/>
      <c r="B43" s="71" t="s">
        <v>38</v>
      </c>
      <c r="C43" s="72"/>
      <c r="D43" s="56">
        <v>26043.63</v>
      </c>
      <c r="E43" s="59"/>
      <c r="F43" s="59"/>
      <c r="G43" s="56">
        <v>209978.69</v>
      </c>
      <c r="H43" s="57">
        <v>-87.597012820681996</v>
      </c>
      <c r="I43" s="56">
        <v>-5854.68</v>
      </c>
      <c r="J43" s="57">
        <v>-22.480276367004102</v>
      </c>
      <c r="K43" s="56">
        <v>-11310.96</v>
      </c>
      <c r="L43" s="57">
        <v>-5.3867180521985301</v>
      </c>
      <c r="M43" s="57">
        <v>-0.482388762757538</v>
      </c>
      <c r="N43" s="56">
        <v>1586694.47</v>
      </c>
      <c r="O43" s="56">
        <v>35063978.530000001</v>
      </c>
      <c r="P43" s="56">
        <v>31</v>
      </c>
      <c r="Q43" s="56">
        <v>85</v>
      </c>
      <c r="R43" s="57">
        <v>-63.529411764705898</v>
      </c>
      <c r="S43" s="56">
        <v>840.11709677419401</v>
      </c>
      <c r="T43" s="56">
        <v>975.16458823529399</v>
      </c>
      <c r="U43" s="58">
        <v>-16.074841469081399</v>
      </c>
    </row>
    <row r="44" spans="1:21" ht="12" thickBot="1">
      <c r="A44" s="82"/>
      <c r="B44" s="71" t="s">
        <v>39</v>
      </c>
      <c r="C44" s="72"/>
      <c r="D44" s="56">
        <v>20117.96</v>
      </c>
      <c r="E44" s="59"/>
      <c r="F44" s="59"/>
      <c r="G44" s="56">
        <v>82627.41</v>
      </c>
      <c r="H44" s="57">
        <v>-75.652195802821396</v>
      </c>
      <c r="I44" s="56">
        <v>2834.3</v>
      </c>
      <c r="J44" s="57">
        <v>14.0884065780029</v>
      </c>
      <c r="K44" s="56">
        <v>10532.73</v>
      </c>
      <c r="L44" s="57">
        <v>12.7472590512035</v>
      </c>
      <c r="M44" s="57">
        <v>-0.73090547275018003</v>
      </c>
      <c r="N44" s="56">
        <v>758110.86</v>
      </c>
      <c r="O44" s="56">
        <v>14291351.76</v>
      </c>
      <c r="P44" s="56">
        <v>21</v>
      </c>
      <c r="Q44" s="56">
        <v>20</v>
      </c>
      <c r="R44" s="57">
        <v>5</v>
      </c>
      <c r="S44" s="56">
        <v>957.99809523809495</v>
      </c>
      <c r="T44" s="56">
        <v>1116.0264999999999</v>
      </c>
      <c r="U44" s="58">
        <v>-16.495690914983399</v>
      </c>
    </row>
    <row r="45" spans="1:21" ht="12" thickBot="1">
      <c r="A45" s="82"/>
      <c r="B45" s="71" t="s">
        <v>72</v>
      </c>
      <c r="C45" s="72"/>
      <c r="D45" s="56">
        <v>-120.5128</v>
      </c>
      <c r="E45" s="59"/>
      <c r="F45" s="59"/>
      <c r="G45" s="59"/>
      <c r="H45" s="59"/>
      <c r="I45" s="56">
        <v>-120.5127</v>
      </c>
      <c r="J45" s="57">
        <v>99.999917021262505</v>
      </c>
      <c r="K45" s="59"/>
      <c r="L45" s="59"/>
      <c r="M45" s="59"/>
      <c r="N45" s="56">
        <v>-120.5128</v>
      </c>
      <c r="O45" s="56">
        <v>98.889099999999999</v>
      </c>
      <c r="P45" s="56">
        <v>1</v>
      </c>
      <c r="Q45" s="59"/>
      <c r="R45" s="59"/>
      <c r="S45" s="56">
        <v>-120.5128</v>
      </c>
      <c r="T45" s="59"/>
      <c r="U45" s="60"/>
    </row>
    <row r="46" spans="1:21" ht="12" thickBot="1">
      <c r="A46" s="83"/>
      <c r="B46" s="71" t="s">
        <v>34</v>
      </c>
      <c r="C46" s="72"/>
      <c r="D46" s="61">
        <v>6338.6688999999997</v>
      </c>
      <c r="E46" s="62"/>
      <c r="F46" s="62"/>
      <c r="G46" s="61">
        <v>82661.487200000003</v>
      </c>
      <c r="H46" s="63">
        <v>-92.331774911497106</v>
      </c>
      <c r="I46" s="61">
        <v>529.68200000000002</v>
      </c>
      <c r="J46" s="63">
        <v>8.3563601184469505</v>
      </c>
      <c r="K46" s="61">
        <v>9182.4321</v>
      </c>
      <c r="L46" s="63">
        <v>11.108476765949099</v>
      </c>
      <c r="M46" s="63">
        <v>-0.94231571829428495</v>
      </c>
      <c r="N46" s="61">
        <v>426507.30839999998</v>
      </c>
      <c r="O46" s="61">
        <v>5157498.4698000001</v>
      </c>
      <c r="P46" s="61">
        <v>15</v>
      </c>
      <c r="Q46" s="61">
        <v>18</v>
      </c>
      <c r="R46" s="63">
        <v>-16.6666666666667</v>
      </c>
      <c r="S46" s="61">
        <v>422.577926666667</v>
      </c>
      <c r="T46" s="61">
        <v>1005.51312777778</v>
      </c>
      <c r="U46" s="64">
        <v>-137.94738539926999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63906</v>
      </c>
      <c r="D2" s="37">
        <v>484563.06526752101</v>
      </c>
      <c r="E2" s="37">
        <v>354732.75440170901</v>
      </c>
      <c r="F2" s="37">
        <v>129830.310865812</v>
      </c>
      <c r="G2" s="37">
        <v>354732.75440170901</v>
      </c>
      <c r="H2" s="37">
        <v>0.26793274224095898</v>
      </c>
    </row>
    <row r="3" spans="1:8">
      <c r="A3" s="37">
        <v>2</v>
      </c>
      <c r="B3" s="37">
        <v>13</v>
      </c>
      <c r="C3" s="37">
        <v>5137</v>
      </c>
      <c r="D3" s="37">
        <v>50491.291706837597</v>
      </c>
      <c r="E3" s="37">
        <v>38881.878859829099</v>
      </c>
      <c r="F3" s="37">
        <v>11609.4128470085</v>
      </c>
      <c r="G3" s="37">
        <v>38881.878859829099</v>
      </c>
      <c r="H3" s="37">
        <v>0.229929012599145</v>
      </c>
    </row>
    <row r="4" spans="1:8">
      <c r="A4" s="37">
        <v>3</v>
      </c>
      <c r="B4" s="37">
        <v>14</v>
      </c>
      <c r="C4" s="37">
        <v>92775</v>
      </c>
      <c r="D4" s="37">
        <v>80672.364749519693</v>
      </c>
      <c r="E4" s="37">
        <v>55603.820916146498</v>
      </c>
      <c r="F4" s="37">
        <v>25068.543833373202</v>
      </c>
      <c r="G4" s="37">
        <v>55603.820916146498</v>
      </c>
      <c r="H4" s="37">
        <v>0.31074512208993399</v>
      </c>
    </row>
    <row r="5" spans="1:8">
      <c r="A5" s="37">
        <v>4</v>
      </c>
      <c r="B5" s="37">
        <v>15</v>
      </c>
      <c r="C5" s="37">
        <v>3385</v>
      </c>
      <c r="D5" s="37">
        <v>58277.224794002002</v>
      </c>
      <c r="E5" s="37">
        <v>45545.602568534901</v>
      </c>
      <c r="F5" s="37">
        <v>12731.622225467099</v>
      </c>
      <c r="G5" s="37">
        <v>45545.602568534901</v>
      </c>
      <c r="H5" s="37">
        <v>0.21846651535777001</v>
      </c>
    </row>
    <row r="6" spans="1:8">
      <c r="A6" s="37">
        <v>5</v>
      </c>
      <c r="B6" s="37">
        <v>16</v>
      </c>
      <c r="C6" s="37">
        <v>3915</v>
      </c>
      <c r="D6" s="37">
        <v>204445.181216239</v>
      </c>
      <c r="E6" s="37">
        <v>164045.12671452999</v>
      </c>
      <c r="F6" s="37">
        <v>40400.054501709397</v>
      </c>
      <c r="G6" s="37">
        <v>164045.12671452999</v>
      </c>
      <c r="H6" s="37">
        <v>0.197608250100934</v>
      </c>
    </row>
    <row r="7" spans="1:8">
      <c r="A7" s="37">
        <v>6</v>
      </c>
      <c r="B7" s="37">
        <v>17</v>
      </c>
      <c r="C7" s="37">
        <v>15367</v>
      </c>
      <c r="D7" s="37">
        <v>207044.78331794901</v>
      </c>
      <c r="E7" s="37">
        <v>142301.080489744</v>
      </c>
      <c r="F7" s="37">
        <v>64743.702828205103</v>
      </c>
      <c r="G7" s="37">
        <v>142301.080489744</v>
      </c>
      <c r="H7" s="37">
        <v>0.31270385947749901</v>
      </c>
    </row>
    <row r="8" spans="1:8">
      <c r="A8" s="37">
        <v>7</v>
      </c>
      <c r="B8" s="37">
        <v>18</v>
      </c>
      <c r="C8" s="37">
        <v>44702</v>
      </c>
      <c r="D8" s="37">
        <v>120919.534932479</v>
      </c>
      <c r="E8" s="37">
        <v>96703.832769230794</v>
      </c>
      <c r="F8" s="37">
        <v>24215.702163247901</v>
      </c>
      <c r="G8" s="37">
        <v>96703.832769230794</v>
      </c>
      <c r="H8" s="37">
        <v>0.20026294491431801</v>
      </c>
    </row>
    <row r="9" spans="1:8">
      <c r="A9" s="37">
        <v>8</v>
      </c>
      <c r="B9" s="37">
        <v>19</v>
      </c>
      <c r="C9" s="37">
        <v>11970</v>
      </c>
      <c r="D9" s="37">
        <v>84377.123050427399</v>
      </c>
      <c r="E9" s="37">
        <v>65138.162823076898</v>
      </c>
      <c r="F9" s="37">
        <v>19238.960227350399</v>
      </c>
      <c r="G9" s="37">
        <v>65138.162823076898</v>
      </c>
      <c r="H9" s="37">
        <v>0.22801156915307999</v>
      </c>
    </row>
    <row r="10" spans="1:8">
      <c r="A10" s="37">
        <v>9</v>
      </c>
      <c r="B10" s="37">
        <v>21</v>
      </c>
      <c r="C10" s="37">
        <v>181550</v>
      </c>
      <c r="D10" s="37">
        <v>756244.82918974303</v>
      </c>
      <c r="E10" s="37">
        <v>723735.56960000005</v>
      </c>
      <c r="F10" s="37">
        <v>32509.2595897436</v>
      </c>
      <c r="G10" s="37">
        <v>723735.56960000005</v>
      </c>
      <c r="H10" s="37">
        <v>4.2987744623093398E-2</v>
      </c>
    </row>
    <row r="11" spans="1:8">
      <c r="A11" s="37">
        <v>10</v>
      </c>
      <c r="B11" s="37">
        <v>22</v>
      </c>
      <c r="C11" s="37">
        <v>49239</v>
      </c>
      <c r="D11" s="37">
        <v>419041.681711966</v>
      </c>
      <c r="E11" s="37">
        <v>368819.12980512797</v>
      </c>
      <c r="F11" s="37">
        <v>50222.551906837602</v>
      </c>
      <c r="G11" s="37">
        <v>368819.12980512797</v>
      </c>
      <c r="H11" s="37">
        <v>0.11985096972133399</v>
      </c>
    </row>
    <row r="12" spans="1:8">
      <c r="A12" s="37">
        <v>11</v>
      </c>
      <c r="B12" s="37">
        <v>23</v>
      </c>
      <c r="C12" s="37">
        <v>156841.11300000001</v>
      </c>
      <c r="D12" s="37">
        <v>1247208.0294786301</v>
      </c>
      <c r="E12" s="37">
        <v>1117904.65031538</v>
      </c>
      <c r="F12" s="37">
        <v>129303.379163248</v>
      </c>
      <c r="G12" s="37">
        <v>1117904.65031538</v>
      </c>
      <c r="H12" s="37">
        <v>0.10367426773006</v>
      </c>
    </row>
    <row r="13" spans="1:8">
      <c r="A13" s="37">
        <v>12</v>
      </c>
      <c r="B13" s="37">
        <v>24</v>
      </c>
      <c r="C13" s="37">
        <v>11037</v>
      </c>
      <c r="D13" s="37">
        <v>333768.03603504301</v>
      </c>
      <c r="E13" s="37">
        <v>301170.70015555603</v>
      </c>
      <c r="F13" s="37">
        <v>32597.3358794872</v>
      </c>
      <c r="G13" s="37">
        <v>301170.70015555603</v>
      </c>
      <c r="H13" s="37">
        <v>9.7664642386740497E-2</v>
      </c>
    </row>
    <row r="14" spans="1:8">
      <c r="A14" s="37">
        <v>13</v>
      </c>
      <c r="B14" s="37">
        <v>25</v>
      </c>
      <c r="C14" s="37">
        <v>73875</v>
      </c>
      <c r="D14" s="37">
        <v>853167.80379999999</v>
      </c>
      <c r="E14" s="37">
        <v>761495.43409999995</v>
      </c>
      <c r="F14" s="37">
        <v>91672.369699999996</v>
      </c>
      <c r="G14" s="37">
        <v>761495.43409999995</v>
      </c>
      <c r="H14" s="37">
        <v>0.107449401268651</v>
      </c>
    </row>
    <row r="15" spans="1:8">
      <c r="A15" s="37">
        <v>14</v>
      </c>
      <c r="B15" s="37">
        <v>26</v>
      </c>
      <c r="C15" s="37">
        <v>44943</v>
      </c>
      <c r="D15" s="37">
        <v>277678.377978504</v>
      </c>
      <c r="E15" s="37">
        <v>239271.43963387801</v>
      </c>
      <c r="F15" s="37">
        <v>38406.938344626004</v>
      </c>
      <c r="G15" s="37">
        <v>239271.43963387801</v>
      </c>
      <c r="H15" s="37">
        <v>0.13831447239150599</v>
      </c>
    </row>
    <row r="16" spans="1:8">
      <c r="A16" s="37">
        <v>15</v>
      </c>
      <c r="B16" s="37">
        <v>27</v>
      </c>
      <c r="C16" s="37">
        <v>151894.81</v>
      </c>
      <c r="D16" s="37">
        <v>1101505.9076692299</v>
      </c>
      <c r="E16" s="37">
        <v>1080515.5685538501</v>
      </c>
      <c r="F16" s="37">
        <v>20990.339115384599</v>
      </c>
      <c r="G16" s="37">
        <v>1080515.5685538501</v>
      </c>
      <c r="H16" s="37">
        <v>1.90560386188031E-2</v>
      </c>
    </row>
    <row r="17" spans="1:8">
      <c r="A17" s="37">
        <v>16</v>
      </c>
      <c r="B17" s="37">
        <v>29</v>
      </c>
      <c r="C17" s="37">
        <v>169327</v>
      </c>
      <c r="D17" s="37">
        <v>2194937.77522479</v>
      </c>
      <c r="E17" s="37">
        <v>1970202.36196068</v>
      </c>
      <c r="F17" s="37">
        <v>224735.413264103</v>
      </c>
      <c r="G17" s="37">
        <v>1970202.36196068</v>
      </c>
      <c r="H17" s="37">
        <v>0.102388056645974</v>
      </c>
    </row>
    <row r="18" spans="1:8">
      <c r="A18" s="37">
        <v>17</v>
      </c>
      <c r="B18" s="37">
        <v>31</v>
      </c>
      <c r="C18" s="37">
        <v>22453.374</v>
      </c>
      <c r="D18" s="37">
        <v>197322.02593131401</v>
      </c>
      <c r="E18" s="37">
        <v>167227.99243843701</v>
      </c>
      <c r="F18" s="37">
        <v>30094.033492877199</v>
      </c>
      <c r="G18" s="37">
        <v>167227.99243843701</v>
      </c>
      <c r="H18" s="37">
        <v>0.152512287215988</v>
      </c>
    </row>
    <row r="19" spans="1:8">
      <c r="A19" s="37">
        <v>18</v>
      </c>
      <c r="B19" s="37">
        <v>32</v>
      </c>
      <c r="C19" s="37">
        <v>10569.216</v>
      </c>
      <c r="D19" s="37">
        <v>185032.76985585</v>
      </c>
      <c r="E19" s="37">
        <v>170270.77636883801</v>
      </c>
      <c r="F19" s="37">
        <v>14761.9934870126</v>
      </c>
      <c r="G19" s="37">
        <v>170270.77636883801</v>
      </c>
      <c r="H19" s="37">
        <v>7.9780427534608803E-2</v>
      </c>
    </row>
    <row r="20" spans="1:8">
      <c r="A20" s="37">
        <v>19</v>
      </c>
      <c r="B20" s="37">
        <v>33</v>
      </c>
      <c r="C20" s="37">
        <v>44914.945</v>
      </c>
      <c r="D20" s="37">
        <v>549707.83478218003</v>
      </c>
      <c r="E20" s="37">
        <v>438069.583256563</v>
      </c>
      <c r="F20" s="37">
        <v>111638.251525617</v>
      </c>
      <c r="G20" s="37">
        <v>438069.583256563</v>
      </c>
      <c r="H20" s="37">
        <v>0.203086520623912</v>
      </c>
    </row>
    <row r="21" spans="1:8">
      <c r="A21" s="37">
        <v>20</v>
      </c>
      <c r="B21" s="37">
        <v>34</v>
      </c>
      <c r="C21" s="37">
        <v>27134.57</v>
      </c>
      <c r="D21" s="37">
        <v>152618.210545034</v>
      </c>
      <c r="E21" s="37">
        <v>111237.532946636</v>
      </c>
      <c r="F21" s="37">
        <v>41380.677598398099</v>
      </c>
      <c r="G21" s="37">
        <v>111237.532946636</v>
      </c>
      <c r="H21" s="37">
        <v>0.27113853222769602</v>
      </c>
    </row>
    <row r="22" spans="1:8">
      <c r="A22" s="37">
        <v>21</v>
      </c>
      <c r="B22" s="37">
        <v>35</v>
      </c>
      <c r="C22" s="37">
        <v>21497.842000000001</v>
      </c>
      <c r="D22" s="37">
        <v>689028.83540265495</v>
      </c>
      <c r="E22" s="37">
        <v>660019.91995752195</v>
      </c>
      <c r="F22" s="37">
        <v>29008.915445132701</v>
      </c>
      <c r="G22" s="37">
        <v>660019.91995752195</v>
      </c>
      <c r="H22" s="37">
        <v>4.2101163194687603E-2</v>
      </c>
    </row>
    <row r="23" spans="1:8">
      <c r="A23" s="37">
        <v>22</v>
      </c>
      <c r="B23" s="37">
        <v>36</v>
      </c>
      <c r="C23" s="37">
        <v>122950.61199999999</v>
      </c>
      <c r="D23" s="37">
        <v>492227.75309292</v>
      </c>
      <c r="E23" s="37">
        <v>406065.22674864199</v>
      </c>
      <c r="F23" s="37">
        <v>86162.526344278594</v>
      </c>
      <c r="G23" s="37">
        <v>406065.22674864199</v>
      </c>
      <c r="H23" s="37">
        <v>0.175046055007819</v>
      </c>
    </row>
    <row r="24" spans="1:8">
      <c r="A24" s="37">
        <v>23</v>
      </c>
      <c r="B24" s="37">
        <v>37</v>
      </c>
      <c r="C24" s="37">
        <v>114081.72</v>
      </c>
      <c r="D24" s="37">
        <v>906997.93725840701</v>
      </c>
      <c r="E24" s="37">
        <v>809431.13325734402</v>
      </c>
      <c r="F24" s="37">
        <v>97566.804001063094</v>
      </c>
      <c r="G24" s="37">
        <v>809431.13325734402</v>
      </c>
      <c r="H24" s="37">
        <v>0.107571142108635</v>
      </c>
    </row>
    <row r="25" spans="1:8">
      <c r="A25" s="37">
        <v>24</v>
      </c>
      <c r="B25" s="37">
        <v>38</v>
      </c>
      <c r="C25" s="37">
        <v>126175.704</v>
      </c>
      <c r="D25" s="37">
        <v>566739.71302477899</v>
      </c>
      <c r="E25" s="37">
        <v>525113.11227964598</v>
      </c>
      <c r="F25" s="37">
        <v>41626.600745132702</v>
      </c>
      <c r="G25" s="37">
        <v>525113.11227964598</v>
      </c>
      <c r="H25" s="37">
        <v>7.3449239198299807E-2</v>
      </c>
    </row>
    <row r="26" spans="1:8">
      <c r="A26" s="37">
        <v>25</v>
      </c>
      <c r="B26" s="37">
        <v>39</v>
      </c>
      <c r="C26" s="37">
        <v>49653.292999999998</v>
      </c>
      <c r="D26" s="37">
        <v>77923.082661977198</v>
      </c>
      <c r="E26" s="37">
        <v>58592.810675719396</v>
      </c>
      <c r="F26" s="37">
        <v>19330.2719862577</v>
      </c>
      <c r="G26" s="37">
        <v>58592.810675719396</v>
      </c>
      <c r="H26" s="37">
        <v>0.24806862518659101</v>
      </c>
    </row>
    <row r="27" spans="1:8">
      <c r="A27" s="37">
        <v>26</v>
      </c>
      <c r="B27" s="37">
        <v>42</v>
      </c>
      <c r="C27" s="37">
        <v>7212.2569999999996</v>
      </c>
      <c r="D27" s="37">
        <v>119373.4305</v>
      </c>
      <c r="E27" s="37">
        <v>101811.6323</v>
      </c>
      <c r="F27" s="37">
        <v>17561.798200000001</v>
      </c>
      <c r="G27" s="37">
        <v>101811.6323</v>
      </c>
      <c r="H27" s="37">
        <v>0.14711647413031301</v>
      </c>
    </row>
    <row r="28" spans="1:8">
      <c r="A28" s="37">
        <v>27</v>
      </c>
      <c r="B28" s="37">
        <v>43</v>
      </c>
      <c r="C28" s="37">
        <v>1175.0719999999999</v>
      </c>
      <c r="D28" s="37">
        <v>4911.6068999999998</v>
      </c>
      <c r="E28" s="37">
        <v>4750.0825000000004</v>
      </c>
      <c r="F28" s="37">
        <v>161.52440000000001</v>
      </c>
      <c r="G28" s="37">
        <v>4750.0825000000004</v>
      </c>
      <c r="H28" s="37">
        <v>3.2886263760236997E-2</v>
      </c>
    </row>
    <row r="29" spans="1:8">
      <c r="A29" s="37">
        <v>28</v>
      </c>
      <c r="B29" s="37">
        <v>75</v>
      </c>
      <c r="C29" s="37">
        <v>100</v>
      </c>
      <c r="D29" s="37">
        <v>27881.1965811966</v>
      </c>
      <c r="E29" s="37">
        <v>25684.495726495701</v>
      </c>
      <c r="F29" s="37">
        <v>2196.70085470085</v>
      </c>
      <c r="G29" s="37">
        <v>25684.495726495701</v>
      </c>
      <c r="H29" s="37">
        <v>7.8787897366727005E-2</v>
      </c>
    </row>
    <row r="30" spans="1:8">
      <c r="A30" s="37">
        <v>29</v>
      </c>
      <c r="B30" s="37">
        <v>76</v>
      </c>
      <c r="C30" s="37">
        <v>2305</v>
      </c>
      <c r="D30" s="37">
        <v>401752.22978632501</v>
      </c>
      <c r="E30" s="37">
        <v>382687.28777264903</v>
      </c>
      <c r="F30" s="37">
        <v>19064.942013675201</v>
      </c>
      <c r="G30" s="37">
        <v>382687.28777264903</v>
      </c>
      <c r="H30" s="37">
        <v>4.74544771632383E-2</v>
      </c>
    </row>
    <row r="31" spans="1:8">
      <c r="A31" s="30">
        <v>30</v>
      </c>
      <c r="B31" s="39">
        <v>99</v>
      </c>
      <c r="C31" s="40">
        <v>15</v>
      </c>
      <c r="D31" s="40">
        <v>6338.6687845094903</v>
      </c>
      <c r="E31" s="40">
        <v>5808.9870357764203</v>
      </c>
      <c r="F31" s="40">
        <v>529.68174873307601</v>
      </c>
      <c r="G31" s="40">
        <v>5808.9870357764203</v>
      </c>
      <c r="H31" s="40">
        <v>8.3563563066667595E-2</v>
      </c>
    </row>
    <row r="32" spans="1:8">
      <c r="A32" s="30">
        <v>31</v>
      </c>
      <c r="B32" s="39">
        <v>9101</v>
      </c>
      <c r="C32" s="40">
        <v>-1</v>
      </c>
      <c r="D32" s="40">
        <v>-120.5128</v>
      </c>
      <c r="E32" s="40">
        <v>-1E-4</v>
      </c>
      <c r="F32" s="40">
        <v>-120.5127</v>
      </c>
      <c r="G32" s="40">
        <v>-1E-4</v>
      </c>
      <c r="H32" s="40">
        <v>0.99999917021262497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37</v>
      </c>
      <c r="D34" s="34">
        <v>39420.559999999998</v>
      </c>
      <c r="E34" s="34">
        <v>38057.56</v>
      </c>
      <c r="F34" s="30"/>
      <c r="G34" s="30"/>
      <c r="H34" s="30"/>
    </row>
    <row r="35" spans="1:8">
      <c r="A35" s="30"/>
      <c r="B35" s="33">
        <v>71</v>
      </c>
      <c r="C35" s="34">
        <v>29</v>
      </c>
      <c r="D35" s="34">
        <v>48143.62</v>
      </c>
      <c r="E35" s="34">
        <v>51684.65</v>
      </c>
      <c r="F35" s="30"/>
      <c r="G35" s="30"/>
      <c r="H35" s="30"/>
    </row>
    <row r="36" spans="1:8">
      <c r="A36" s="30"/>
      <c r="B36" s="33">
        <v>72</v>
      </c>
      <c r="C36" s="34">
        <v>140</v>
      </c>
      <c r="D36" s="34">
        <v>352541.09</v>
      </c>
      <c r="E36" s="34">
        <v>376974.47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98901.92</v>
      </c>
      <c r="E37" s="34">
        <v>109465.16</v>
      </c>
      <c r="F37" s="30"/>
      <c r="G37" s="30"/>
      <c r="H37" s="30"/>
    </row>
    <row r="38" spans="1:8">
      <c r="A38" s="30"/>
      <c r="B38" s="33">
        <v>74</v>
      </c>
      <c r="C38" s="34">
        <v>235</v>
      </c>
      <c r="D38" s="34">
        <v>6.24</v>
      </c>
      <c r="E38" s="34">
        <v>12372.11</v>
      </c>
      <c r="F38" s="30"/>
      <c r="G38" s="30"/>
      <c r="H38" s="30"/>
    </row>
    <row r="39" spans="1:8">
      <c r="A39" s="30"/>
      <c r="B39" s="33">
        <v>77</v>
      </c>
      <c r="C39" s="34">
        <v>23</v>
      </c>
      <c r="D39" s="34">
        <v>26043.63</v>
      </c>
      <c r="E39" s="34">
        <v>31898.31</v>
      </c>
      <c r="F39" s="34"/>
      <c r="G39" s="30"/>
      <c r="H39" s="30"/>
    </row>
    <row r="40" spans="1:8">
      <c r="A40" s="30"/>
      <c r="B40" s="33">
        <v>78</v>
      </c>
      <c r="C40" s="34">
        <v>19</v>
      </c>
      <c r="D40" s="34">
        <v>20117.96</v>
      </c>
      <c r="E40" s="34">
        <v>17283.66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2016-06-21T00:18:19Z</dcterms:modified>
</cp:coreProperties>
</file>