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505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J31" i="2"/>
  <c r="I31"/>
  <c r="H31"/>
  <c r="F31"/>
  <c r="E31"/>
  <c r="H34"/>
  <c r="H30"/>
  <c r="J41"/>
  <c r="I41"/>
  <c r="H41"/>
  <c r="F41"/>
  <c r="E41"/>
  <c r="G31" l="1"/>
  <c r="L31" s="1"/>
  <c r="K31"/>
  <c r="G41"/>
  <c r="L41" s="1"/>
  <c r="K41"/>
  <c r="E4"/>
  <c r="J36" l="1"/>
  <c r="I36"/>
  <c r="H36"/>
  <c r="F36"/>
  <c r="E36"/>
  <c r="J32"/>
  <c r="I32"/>
  <c r="H32"/>
  <c r="F32"/>
  <c r="E32"/>
  <c r="K32" l="1"/>
  <c r="K36"/>
  <c r="G36"/>
  <c r="L36" s="1"/>
  <c r="G32"/>
  <c r="L32" s="1"/>
  <c r="J39"/>
  <c r="J40"/>
  <c r="J33"/>
  <c r="J34"/>
  <c r="J35"/>
  <c r="I39"/>
  <c r="I40"/>
  <c r="I33"/>
  <c r="I34"/>
  <c r="I35"/>
  <c r="H33" l="1"/>
  <c r="H42" l="1"/>
  <c r="J8" l="1"/>
  <c r="F39" l="1"/>
  <c r="F40"/>
  <c r="F34"/>
  <c r="F35"/>
  <c r="E39"/>
  <c r="K39" s="1"/>
  <c r="E40"/>
  <c r="K40" s="1"/>
  <c r="E35"/>
  <c r="K35" s="1"/>
  <c r="E34"/>
  <c r="K34" s="1"/>
  <c r="F42"/>
  <c r="E13"/>
  <c r="F38"/>
  <c r="F3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3"/>
  <c r="F4"/>
  <c r="E42"/>
  <c r="E38"/>
  <c r="E37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3"/>
  <c r="K33" s="1"/>
  <c r="E5"/>
  <c r="I30"/>
  <c r="I37"/>
  <c r="I38"/>
  <c r="I42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7"/>
  <c r="J38"/>
  <c r="J42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5"/>
  <c r="H37"/>
  <c r="H38"/>
  <c r="H39"/>
  <c r="H40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7"/>
  <c r="L37" s="1"/>
  <c r="G38"/>
  <c r="L38" s="1"/>
  <c r="G30"/>
  <c r="L30" s="1"/>
  <c r="G42"/>
  <c r="L42" s="1"/>
  <c r="G39"/>
  <c r="L39" s="1"/>
  <c r="G34"/>
  <c r="L34" s="1"/>
  <c r="G40"/>
  <c r="L40" s="1"/>
  <c r="G35"/>
  <c r="L35" s="1"/>
  <c r="G29"/>
  <c r="L29" s="1"/>
  <c r="G33"/>
  <c r="L33" s="1"/>
  <c r="I3"/>
  <c r="K5"/>
  <c r="K7"/>
  <c r="K42"/>
  <c r="G19"/>
  <c r="L19" s="1"/>
  <c r="G11"/>
  <c r="L11" s="1"/>
  <c r="G7"/>
  <c r="L7" s="1"/>
  <c r="G5"/>
  <c r="L5" s="1"/>
  <c r="K38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7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<sst xmlns="http://schemas.openxmlformats.org/spreadsheetml/2006/main" count="120" uniqueCount="79">
  <si>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</si>
  <si>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</si>
  <si>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</si>
  <si>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</si>
  <si>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</si>
  <si>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</si>
  <si>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</si>
  <si>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</si>
  <si>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</si>
  <si>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</si>
  <si>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</si>
  <si>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</si>
  <si>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</si>
  <si>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</si>
  <si>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</si>
  <si>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</si>
  <si>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</si>
  <si>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</si>
  <si>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</si>
  <si>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</si>
  <si>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</si>
  <si>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</si>
  <si>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</si>
  <si>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</si>
  <si>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</si>
  <si>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</si>
  <si>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</si>
  <si>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</si>
  <si>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</si>
  <si>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</si>
  <si>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</si>
  <si>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</si>
  <si>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</si>
  <si>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</si>
  <si>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</si>
  <si>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</si>
  <si>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</si>
  <si>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</si>
  <si>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</si>
  <si>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</si>
  <si>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45" type="noConversion"/>
  </si>
  <si>
    <t>COST</t>
    <phoneticPr fontId="45" type="noConversion"/>
  </si>
  <si>
    <t>成本</t>
    <phoneticPr fontId="45" type="noConversion"/>
  </si>
  <si>
    <t>销售金额差异</t>
    <phoneticPr fontId="45" type="noConversion"/>
  </si>
  <si>
    <t>销售成本差异</t>
    <phoneticPr fontId="45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</si>
  <si>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</si>
  <si>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</si>
  <si>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</si>
  <si>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</si>
  <si>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</si>
  <si>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</si>
  <si>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</si>
  <si>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</si>
  <si>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</si>
  <si>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</si>
  <si>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</si>
  <si>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</si>
  <si>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</si>
  <si>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DEPT</t>
  </si>
  <si>
    <t>QTY</t>
  </si>
  <si>
    <t>AMT</t>
  </si>
  <si>
    <t>COST</t>
  </si>
  <si>
    <t>PROFIT</t>
  </si>
  <si>
    <t>PROFIT_RATE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</si>
  <si>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</si>
  <si>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45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</si>
  <si>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</si>
  <si>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45" type="noConversion"/>
  </si>
  <si>
    <t xml:space="preserve">   </t>
  </si>
  <si>
    <r>
      <t>40-</t>
    </r>
    <r>
      <rPr>
        <sz val="8"/>
        <color rgb="FF000000"/>
        <rFont val="宋体"/>
        <family val="3"/>
        <charset val="134"/>
      </rPr>
      <t>原材料</t>
    </r>
    <phoneticPr fontId="45" type="noConversion"/>
  </si>
  <si>
    <t>40-原材料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</si>
  <si>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45" type="noConversion"/>
  </si>
  <si>
    <t>910-市场部</t>
  </si>
  <si>
    <t>销售预算金额</t>
  </si>
  <si>
    <t>销售预算完成率</t>
  </si>
  <si>
    <t>客流量</t>
  </si>
  <si>
    <t>昨天客流量</t>
  </si>
  <si>
    <r>
      <t>43-</t>
    </r>
    <r>
      <rPr>
        <sz val="8"/>
        <color rgb="FF000000"/>
        <rFont val="宋体"/>
        <family val="3"/>
        <charset val="134"/>
      </rPr>
      <t>加工专柜</t>
    </r>
    <phoneticPr fontId="45" type="noConversion"/>
  </si>
  <si>
    <t>43-加工专柜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</si>
</sst>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100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9">
    <xf numFmtId="0" fontId="0" fillId="0" borderId="0"/>
    <xf numFmtId="0" fontId="60" fillId="0" borderId="0" applyNumberFormat="0" applyFill="0" applyBorder="0" applyAlignment="0" applyProtection="0"/>
    <xf numFmtId="0" fontId="61" fillId="0" borderId="1" applyNumberFormat="0" applyFill="0" applyAlignment="0" applyProtection="0"/>
    <xf numFmtId="0" fontId="62" fillId="0" borderId="2" applyNumberFormat="0" applyFill="0" applyAlignment="0" applyProtection="0"/>
    <xf numFmtId="0" fontId="63" fillId="0" borderId="3" applyNumberFormat="0" applyFill="0" applyAlignment="0" applyProtection="0"/>
    <xf numFmtId="0" fontId="63" fillId="0" borderId="0" applyNumberFormat="0" applyFill="0" applyBorder="0" applyAlignment="0" applyProtection="0"/>
    <xf numFmtId="0" fontId="66" fillId="2" borderId="0" applyNumberFormat="0" applyBorder="0" applyAlignment="0" applyProtection="0"/>
    <xf numFmtId="0" fontId="64" fillId="3" borderId="0" applyNumberFormat="0" applyBorder="0" applyAlignment="0" applyProtection="0"/>
    <xf numFmtId="0" fontId="73" fillId="4" borderId="0" applyNumberFormat="0" applyBorder="0" applyAlignment="0" applyProtection="0"/>
    <xf numFmtId="0" fontId="75" fillId="5" borderId="4" applyNumberFormat="0" applyAlignment="0" applyProtection="0"/>
    <xf numFmtId="0" fontId="74" fillId="6" borderId="5" applyNumberFormat="0" applyAlignment="0" applyProtection="0"/>
    <xf numFmtId="0" fontId="68" fillId="6" borderId="4" applyNumberFormat="0" applyAlignment="0" applyProtection="0"/>
    <xf numFmtId="0" fontId="72" fillId="0" borderId="6" applyNumberFormat="0" applyFill="0" applyAlignment="0" applyProtection="0"/>
    <xf numFmtId="0" fontId="69" fillId="7" borderId="7" applyNumberFormat="0" applyAlignment="0" applyProtection="0"/>
    <xf numFmtId="0" fontId="71" fillId="0" borderId="0" applyNumberFormat="0" applyFill="0" applyBorder="0" applyAlignment="0" applyProtection="0"/>
    <xf numFmtId="0" fontId="41" fillId="8" borderId="8" applyNumberFormat="0" applyFont="0" applyAlignment="0" applyProtection="0">
      <alignment vertical="center"/>
    </xf>
    <xf numFmtId="0" fontId="70" fillId="0" borderId="0" applyNumberFormat="0" applyFill="0" applyBorder="0" applyAlignment="0" applyProtection="0"/>
    <xf numFmtId="0" fontId="67" fillId="0" borderId="9" applyNumberFormat="0" applyFill="0" applyAlignment="0" applyProtection="0"/>
    <xf numFmtId="0" fontId="58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8" fillId="12" borderId="0" applyNumberFormat="0" applyBorder="0" applyAlignment="0" applyProtection="0"/>
    <xf numFmtId="0" fontId="58" fillId="13" borderId="0" applyNumberFormat="0" applyBorder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8" fillId="16" borderId="0" applyNumberFormat="0" applyBorder="0" applyAlignment="0" applyProtection="0"/>
    <xf numFmtId="0" fontId="58" fillId="17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8" fillId="20" borderId="0" applyNumberFormat="0" applyBorder="0" applyAlignment="0" applyProtection="0"/>
    <xf numFmtId="0" fontId="58" fillId="21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8" fillId="24" borderId="0" applyNumberFormat="0" applyBorder="0" applyAlignment="0" applyProtection="0"/>
    <xf numFmtId="0" fontId="58" fillId="25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8" fillId="28" borderId="0" applyNumberFormat="0" applyBorder="0" applyAlignment="0" applyProtection="0"/>
    <xf numFmtId="0" fontId="58" fillId="29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8" fillId="32" borderId="0" applyNumberFormat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50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5" fillId="0" borderId="0" applyNumberFormat="0" applyFill="0" applyBorder="0" applyAlignment="0" applyProtection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6" fillId="0" borderId="0"/>
    <xf numFmtId="43" fontId="56" fillId="0" borderId="0" applyFont="0" applyFill="0" applyBorder="0" applyAlignment="0" applyProtection="0"/>
    <xf numFmtId="41" fontId="56" fillId="0" borderId="0" applyFont="0" applyFill="0" applyBorder="0" applyAlignment="0" applyProtection="0"/>
    <xf numFmtId="178" fontId="56" fillId="0" borderId="0" applyFont="0" applyFill="0" applyBorder="0" applyAlignment="0" applyProtection="0"/>
    <xf numFmtId="179" fontId="56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1" applyNumberFormat="0" applyFill="0" applyAlignment="0" applyProtection="0"/>
    <xf numFmtId="0" fontId="62" fillId="0" borderId="2" applyNumberFormat="0" applyFill="0" applyAlignment="0" applyProtection="0"/>
    <xf numFmtId="0" fontId="63" fillId="0" borderId="3" applyNumberFormat="0" applyFill="0" applyAlignment="0" applyProtection="0"/>
    <xf numFmtId="0" fontId="63" fillId="0" borderId="0" applyNumberFormat="0" applyFill="0" applyBorder="0" applyAlignment="0" applyProtection="0"/>
    <xf numFmtId="0" fontId="66" fillId="2" borderId="0" applyNumberFormat="0" applyBorder="0" applyAlignment="0" applyProtection="0"/>
    <xf numFmtId="0" fontId="64" fillId="3" borderId="0" applyNumberFormat="0" applyBorder="0" applyAlignment="0" applyProtection="0"/>
    <xf numFmtId="0" fontId="73" fillId="4" borderId="0" applyNumberFormat="0" applyBorder="0" applyAlignment="0" applyProtection="0"/>
    <xf numFmtId="0" fontId="75" fillId="5" borderId="4" applyNumberFormat="0" applyAlignment="0" applyProtection="0"/>
    <xf numFmtId="0" fontId="74" fillId="6" borderId="5" applyNumberFormat="0" applyAlignment="0" applyProtection="0"/>
    <xf numFmtId="0" fontId="68" fillId="6" borderId="4" applyNumberFormat="0" applyAlignment="0" applyProtection="0"/>
    <xf numFmtId="0" fontId="72" fillId="0" borderId="6" applyNumberFormat="0" applyFill="0" applyAlignment="0" applyProtection="0"/>
    <xf numFmtId="0" fontId="69" fillId="7" borderId="7" applyNumberFormat="0" applyAlignment="0" applyProtection="0"/>
    <xf numFmtId="0" fontId="7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7" fillId="0" borderId="9" applyNumberFormat="0" applyFill="0" applyAlignment="0" applyProtection="0"/>
    <xf numFmtId="0" fontId="58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8" fillId="12" borderId="0" applyNumberFormat="0" applyBorder="0" applyAlignment="0" applyProtection="0"/>
    <xf numFmtId="0" fontId="58" fillId="13" borderId="0" applyNumberFormat="0" applyBorder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8" fillId="16" borderId="0" applyNumberFormat="0" applyBorder="0" applyAlignment="0" applyProtection="0"/>
    <xf numFmtId="0" fontId="58" fillId="17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8" fillId="20" borderId="0" applyNumberFormat="0" applyBorder="0" applyAlignment="0" applyProtection="0"/>
    <xf numFmtId="0" fontId="58" fillId="21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8" fillId="24" borderId="0" applyNumberFormat="0" applyBorder="0" applyAlignment="0" applyProtection="0"/>
    <xf numFmtId="0" fontId="58" fillId="25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8" fillId="28" borderId="0" applyNumberFormat="0" applyBorder="0" applyAlignment="0" applyProtection="0"/>
    <xf numFmtId="0" fontId="58" fillId="29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8" fillId="32" borderId="0" applyNumberFormat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59" fillId="38" borderId="21">
      <alignment vertical="center"/>
    </xf>
    <xf numFmtId="0" fontId="78" fillId="0" borderId="0"/>
    <xf numFmtId="180" fontId="80" fillId="0" borderId="0" applyFont="0" applyFill="0" applyBorder="0" applyAlignment="0" applyProtection="0"/>
    <xf numFmtId="181" fontId="80" fillId="0" borderId="0" applyFont="0" applyFill="0" applyBorder="0" applyAlignment="0" applyProtection="0"/>
    <xf numFmtId="178" fontId="80" fillId="0" borderId="0" applyFont="0" applyFill="0" applyBorder="0" applyAlignment="0" applyProtection="0"/>
    <xf numFmtId="179" fontId="80" fillId="0" borderId="0" applyFont="0" applyFill="0" applyBorder="0" applyAlignment="0" applyProtection="0"/>
    <xf numFmtId="0" fontId="40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1" applyNumberFormat="0" applyFill="0" applyAlignment="0" applyProtection="0">
      <alignment vertical="center"/>
    </xf>
    <xf numFmtId="0" fontId="84" fillId="0" borderId="2" applyNumberFormat="0" applyFill="0" applyAlignment="0" applyProtection="0">
      <alignment vertical="center"/>
    </xf>
    <xf numFmtId="0" fontId="85" fillId="0" borderId="3" applyNumberFormat="0" applyFill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2" borderId="0" applyNumberFormat="0" applyBorder="0" applyAlignment="0" applyProtection="0">
      <alignment vertical="center"/>
    </xf>
    <xf numFmtId="0" fontId="87" fillId="3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9" fillId="5" borderId="4" applyNumberFormat="0" applyAlignment="0" applyProtection="0">
      <alignment vertical="center"/>
    </xf>
    <xf numFmtId="0" fontId="90" fillId="6" borderId="5" applyNumberFormat="0" applyAlignment="0" applyProtection="0">
      <alignment vertical="center"/>
    </xf>
    <xf numFmtId="0" fontId="91" fillId="6" borderId="4" applyNumberFormat="0" applyAlignment="0" applyProtection="0">
      <alignment vertical="center"/>
    </xf>
    <xf numFmtId="0" fontId="92" fillId="0" borderId="6" applyNumberFormat="0" applyFill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0" borderId="9" applyNumberFormat="0" applyFill="0" applyAlignment="0" applyProtection="0">
      <alignment vertical="center"/>
    </xf>
    <xf numFmtId="0" fontId="97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0" fontId="97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97" fillId="16" borderId="0" applyNumberFormat="0" applyBorder="0" applyAlignment="0" applyProtection="0">
      <alignment vertical="center"/>
    </xf>
    <xf numFmtId="0" fontId="97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7" fillId="20" borderId="0" applyNumberFormat="0" applyBorder="0" applyAlignment="0" applyProtection="0">
      <alignment vertical="center"/>
    </xf>
    <xf numFmtId="0" fontId="97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7" fillId="24" borderId="0" applyNumberFormat="0" applyBorder="0" applyAlignment="0" applyProtection="0">
      <alignment vertical="center"/>
    </xf>
    <xf numFmtId="0" fontId="97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7" fillId="28" borderId="0" applyNumberFormat="0" applyBorder="0" applyAlignment="0" applyProtection="0">
      <alignment vertical="center"/>
    </xf>
    <xf numFmtId="0" fontId="97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7" fillId="32" borderId="0" applyNumberFormat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8" borderId="8" applyNumberFormat="0" applyFon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97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0" fontId="97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7" fillId="16" borderId="0" applyNumberFormat="0" applyBorder="0" applyAlignment="0" applyProtection="0">
      <alignment vertical="center"/>
    </xf>
    <xf numFmtId="0" fontId="97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7" fillId="20" borderId="0" applyNumberFormat="0" applyBorder="0" applyAlignment="0" applyProtection="0">
      <alignment vertical="center"/>
    </xf>
    <xf numFmtId="0" fontId="9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7" fillId="24" borderId="0" applyNumberFormat="0" applyBorder="0" applyAlignment="0" applyProtection="0">
      <alignment vertical="center"/>
    </xf>
    <xf numFmtId="0" fontId="97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7" fillId="28" borderId="0" applyNumberFormat="0" applyBorder="0" applyAlignment="0" applyProtection="0">
      <alignment vertical="center"/>
    </xf>
    <xf numFmtId="0" fontId="97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4">
    <xf numFmtId="0" fontId="0" fillId="0" borderId="0" xfId="0"/>
    <xf numFmtId="0" fontId="42" fillId="0" borderId="0" xfId="0" applyFont="1"/>
    <xf numFmtId="177" fontId="42" fillId="0" borderId="0" xfId="0" applyNumberFormat="1" applyFont="1"/>
    <xf numFmtId="0" fontId="0" fillId="0" borderId="0" xfId="0" applyAlignment="1"/>
    <xf numFmtId="0" fontId="42" fillId="0" borderId="0" xfId="0" applyNumberFormat="1" applyFont="1"/>
    <xf numFmtId="0" fontId="43" fillId="0" borderId="18" xfId="0" applyFont="1" applyBorder="1" applyAlignment="1">
      <alignment wrapText="1"/>
    </xf>
    <xf numFmtId="0" fontId="43" fillId="0" borderId="18" xfId="0" applyNumberFormat="1" applyFont="1" applyBorder="1" applyAlignment="1">
      <alignment wrapText="1"/>
    </xf>
    <xf numFmtId="0" fontId="42" fillId="0" borderId="18" xfId="0" applyFont="1" applyBorder="1" applyAlignment="1">
      <alignment wrapText="1"/>
    </xf>
    <xf numFmtId="0" fontId="42" fillId="0" borderId="18" xfId="0" applyFont="1" applyBorder="1" applyAlignment="1">
      <alignment horizontal="right" vertical="center" wrapText="1"/>
    </xf>
    <xf numFmtId="49" fontId="43" fillId="36" borderId="18" xfId="0" applyNumberFormat="1" applyFont="1" applyFill="1" applyBorder="1" applyAlignment="1">
      <alignment vertical="center" wrapText="1"/>
    </xf>
    <xf numFmtId="49" fontId="46" fillId="37" borderId="18" xfId="0" applyNumberFormat="1" applyFont="1" applyFill="1" applyBorder="1" applyAlignment="1">
      <alignment horizontal="center" vertical="center" wrapText="1"/>
    </xf>
    <xf numFmtId="0" fontId="43" fillId="33" borderId="18" xfId="0" applyFont="1" applyFill="1" applyBorder="1" applyAlignment="1">
      <alignment vertical="center" wrapText="1"/>
    </xf>
    <xf numFmtId="0" fontId="43" fillId="33" borderId="18" xfId="0" applyNumberFormat="1" applyFont="1" applyFill="1" applyBorder="1" applyAlignment="1">
      <alignment vertical="center" wrapText="1"/>
    </xf>
    <xf numFmtId="0" fontId="43" fillId="36" borderId="18" xfId="0" applyFont="1" applyFill="1" applyBorder="1" applyAlignment="1">
      <alignment vertical="center" wrapText="1"/>
    </xf>
    <xf numFmtId="0" fontId="43" fillId="37" borderId="18" xfId="0" applyFont="1" applyFill="1" applyBorder="1" applyAlignment="1">
      <alignment vertical="center" wrapText="1"/>
    </xf>
    <xf numFmtId="4" fontId="43" fillId="36" borderId="18" xfId="0" applyNumberFormat="1" applyFont="1" applyFill="1" applyBorder="1" applyAlignment="1">
      <alignment horizontal="right" vertical="top" wrapText="1"/>
    </xf>
    <xf numFmtId="4" fontId="43" fillId="37" borderId="18" xfId="0" applyNumberFormat="1" applyFont="1" applyFill="1" applyBorder="1" applyAlignment="1">
      <alignment horizontal="right" vertical="top" wrapText="1"/>
    </xf>
    <xf numFmtId="177" fontId="42" fillId="36" borderId="18" xfId="0" applyNumberFormat="1" applyFont="1" applyFill="1" applyBorder="1" applyAlignment="1">
      <alignment horizontal="center" vertical="center"/>
    </xf>
    <xf numFmtId="177" fontId="42" fillId="37" borderId="18" xfId="0" applyNumberFormat="1" applyFont="1" applyFill="1" applyBorder="1" applyAlignment="1">
      <alignment horizontal="center" vertical="center"/>
    </xf>
    <xf numFmtId="177" fontId="47" fillId="0" borderId="18" xfId="0" applyNumberFormat="1" applyFont="1" applyBorder="1"/>
    <xf numFmtId="177" fontId="42" fillId="36" borderId="18" xfId="0" applyNumberFormat="1" applyFont="1" applyFill="1" applyBorder="1"/>
    <xf numFmtId="177" fontId="42" fillId="37" borderId="18" xfId="0" applyNumberFormat="1" applyFont="1" applyFill="1" applyBorder="1"/>
    <xf numFmtId="177" fontId="42" fillId="0" borderId="18" xfId="0" applyNumberFormat="1" applyFont="1" applyBorder="1"/>
    <xf numFmtId="49" fontId="43" fillId="0" borderId="18" xfId="0" applyNumberFormat="1" applyFont="1" applyFill="1" applyBorder="1" applyAlignment="1">
      <alignment vertical="center" wrapText="1"/>
    </xf>
    <xf numFmtId="0" fontId="43" fillId="0" borderId="18" xfId="0" applyFont="1" applyFill="1" applyBorder="1" applyAlignment="1">
      <alignment vertical="center" wrapText="1"/>
    </xf>
    <xf numFmtId="4" fontId="43" fillId="0" borderId="18" xfId="0" applyNumberFormat="1" applyFont="1" applyFill="1" applyBorder="1" applyAlignment="1">
      <alignment horizontal="right" vertical="top" wrapText="1"/>
    </xf>
    <xf numFmtId="0" fontId="42" fillId="0" borderId="0" xfId="0" applyFont="1" applyFill="1"/>
    <xf numFmtId="176" fontId="43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53" fillId="0" borderId="0" xfId="0" applyNumberFormat="1" applyFont="1" applyAlignment="1"/>
    <xf numFmtId="1" fontId="53" fillId="0" borderId="0" xfId="0" applyNumberFormat="1" applyFont="1" applyAlignment="1"/>
    <xf numFmtId="0" fontId="42" fillId="0" borderId="0" xfId="0" applyFont="1"/>
    <xf numFmtId="1" fontId="77" fillId="0" borderId="0" xfId="0" applyNumberFormat="1" applyFont="1" applyAlignment="1"/>
    <xf numFmtId="0" fontId="77" fillId="0" borderId="0" xfId="0" applyNumberFormat="1" applyFont="1" applyAlignment="1"/>
    <xf numFmtId="0" fontId="42" fillId="0" borderId="0" xfId="0" applyFont="1"/>
    <xf numFmtId="0" fontId="42" fillId="0" borderId="0" xfId="0" applyFont="1"/>
    <xf numFmtId="0" fontId="78" fillId="0" borderId="0" xfId="110"/>
    <xf numFmtId="0" fontId="79" fillId="0" borderId="0" xfId="110" applyNumberFormat="1" applyFont="1"/>
    <xf numFmtId="1" fontId="81" fillId="0" borderId="0" xfId="0" applyNumberFormat="1" applyFont="1" applyAlignment="1"/>
    <xf numFmtId="0" fontId="81" fillId="0" borderId="0" xfId="0" applyNumberFormat="1" applyFont="1" applyAlignment="1"/>
    <xf numFmtId="0" fontId="42" fillId="0" borderId="0" xfId="0" applyFont="1" applyAlignment="1">
      <alignment vertical="center"/>
    </xf>
    <xf numFmtId="49" fontId="43" fillId="33" borderId="0" xfId="0" applyNumberFormat="1" applyFont="1" applyFill="1" applyBorder="1" applyAlignment="1">
      <alignment horizontal="left" vertical="top" wrapText="1"/>
    </xf>
    <xf numFmtId="49" fontId="43" fillId="33" borderId="0" xfId="0" applyNumberFormat="1" applyFont="1" applyFill="1" applyBorder="1" applyAlignment="1">
      <alignment horizontal="left" vertical="top"/>
    </xf>
    <xf numFmtId="0" fontId="48" fillId="0" borderId="0" xfId="0" applyFont="1" applyAlignment="1">
      <alignment horizontal="left" wrapText="1"/>
    </xf>
    <xf numFmtId="0" fontId="54" fillId="0" borderId="19" xfId="0" applyFont="1" applyBorder="1" applyAlignment="1">
      <alignment horizontal="left" vertical="center" wrapText="1"/>
    </xf>
    <xf numFmtId="0" fontId="43" fillId="0" borderId="10" xfId="0" applyFont="1" applyBorder="1" applyAlignment="1">
      <alignment wrapText="1"/>
    </xf>
    <xf numFmtId="0" fontId="42" fillId="0" borderId="11" xfId="0" applyFont="1" applyBorder="1" applyAlignment="1">
      <alignment wrapText="1"/>
    </xf>
    <xf numFmtId="0" fontId="42" fillId="0" borderId="11" xfId="0" applyFont="1" applyBorder="1" applyAlignment="1">
      <alignment horizontal="right" vertical="center" wrapText="1"/>
    </xf>
    <xf numFmtId="49" fontId="43" fillId="33" borderId="10" xfId="0" applyNumberFormat="1" applyFont="1" applyFill="1" applyBorder="1" applyAlignment="1">
      <alignment vertical="center" wrapText="1"/>
    </xf>
    <xf numFmtId="49" fontId="43" fillId="33" borderId="12" xfId="0" applyNumberFormat="1" applyFont="1" applyFill="1" applyBorder="1" applyAlignment="1">
      <alignment vertical="center" wrapText="1"/>
    </xf>
    <xf numFmtId="0" fontId="43" fillId="33" borderId="10" xfId="0" applyFont="1" applyFill="1" applyBorder="1" applyAlignment="1">
      <alignment vertical="center" wrapText="1"/>
    </xf>
    <xf numFmtId="0" fontId="43" fillId="33" borderId="12" xfId="0" applyFont="1" applyFill="1" applyBorder="1" applyAlignment="1">
      <alignment vertical="center" wrapText="1"/>
    </xf>
    <xf numFmtId="4" fontId="44" fillId="34" borderId="10" xfId="0" applyNumberFormat="1" applyFont="1" applyFill="1" applyBorder="1" applyAlignment="1">
      <alignment horizontal="right" vertical="top" wrapText="1"/>
    </xf>
    <xf numFmtId="176" fontId="44" fillId="34" borderId="10" xfId="0" applyNumberFormat="1" applyFont="1" applyFill="1" applyBorder="1" applyAlignment="1">
      <alignment horizontal="right" vertical="top" wrapText="1"/>
    </xf>
    <xf numFmtId="176" fontId="44" fillId="34" borderId="12" xfId="0" applyNumberFormat="1" applyFont="1" applyFill="1" applyBorder="1" applyAlignment="1">
      <alignment horizontal="right" vertical="top" wrapText="1"/>
    </xf>
    <xf numFmtId="4" fontId="43" fillId="35" borderId="10" xfId="0" applyNumberFormat="1" applyFont="1" applyFill="1" applyBorder="1" applyAlignment="1">
      <alignment horizontal="right" vertical="top" wrapText="1"/>
    </xf>
    <xf numFmtId="176" fontId="43" fillId="35" borderId="10" xfId="0" applyNumberFormat="1" applyFont="1" applyFill="1" applyBorder="1" applyAlignment="1">
      <alignment horizontal="right" vertical="top" wrapText="1"/>
    </xf>
    <xf numFmtId="176" fontId="43" fillId="35" borderId="12" xfId="0" applyNumberFormat="1" applyFont="1" applyFill="1" applyBorder="1" applyAlignment="1">
      <alignment horizontal="right" vertical="top" wrapText="1"/>
    </xf>
    <xf numFmtId="0" fontId="43" fillId="35" borderId="10" xfId="0" applyFont="1" applyFill="1" applyBorder="1" applyAlignment="1">
      <alignment horizontal="right" vertical="top" wrapText="1"/>
    </xf>
    <xf numFmtId="0" fontId="43" fillId="35" borderId="12" xfId="0" applyFont="1" applyFill="1" applyBorder="1" applyAlignment="1">
      <alignment horizontal="right" vertical="top" wrapText="1"/>
    </xf>
    <xf numFmtId="4" fontId="43" fillId="35" borderId="13" xfId="0" applyNumberFormat="1" applyFont="1" applyFill="1" applyBorder="1" applyAlignment="1">
      <alignment horizontal="right" vertical="top" wrapText="1"/>
    </xf>
    <xf numFmtId="0" fontId="43" fillId="35" borderId="13" xfId="0" applyFont="1" applyFill="1" applyBorder="1" applyAlignment="1">
      <alignment horizontal="right" vertical="top" wrapText="1"/>
    </xf>
    <xf numFmtId="176" fontId="43" fillId="35" borderId="13" xfId="0" applyNumberFormat="1" applyFont="1" applyFill="1" applyBorder="1" applyAlignment="1">
      <alignment horizontal="right" vertical="top" wrapText="1"/>
    </xf>
    <xf numFmtId="176" fontId="43" fillId="35" borderId="20" xfId="0" applyNumberFormat="1" applyFont="1" applyFill="1" applyBorder="1" applyAlignment="1">
      <alignment horizontal="right" vertical="top" wrapText="1"/>
    </xf>
    <xf numFmtId="49" fontId="43" fillId="33" borderId="18" xfId="0" applyNumberFormat="1" applyFont="1" applyFill="1" applyBorder="1" applyAlignment="1">
      <alignment horizontal="left" vertical="top" wrapText="1"/>
    </xf>
    <xf numFmtId="49" fontId="43" fillId="33" borderId="22" xfId="0" applyNumberFormat="1" applyFont="1" applyFill="1" applyBorder="1" applyAlignment="1">
      <alignment horizontal="left" vertical="top" wrapText="1"/>
    </xf>
    <xf numFmtId="49" fontId="43" fillId="33" borderId="23" xfId="0" applyNumberFormat="1" applyFont="1" applyFill="1" applyBorder="1" applyAlignment="1">
      <alignment horizontal="left" vertical="top" wrapText="1"/>
    </xf>
    <xf numFmtId="0" fontId="43" fillId="33" borderId="18" xfId="0" applyFont="1" applyFill="1" applyBorder="1" applyAlignment="1">
      <alignment vertical="center" wrapText="1"/>
    </xf>
    <xf numFmtId="49" fontId="44" fillId="33" borderId="18" xfId="0" applyNumberFormat="1" applyFont="1" applyFill="1" applyBorder="1" applyAlignment="1">
      <alignment horizontal="left" vertical="top" wrapText="1"/>
    </xf>
    <xf numFmtId="14" fontId="43" fillId="33" borderId="18" xfId="0" applyNumberFormat="1" applyFont="1" applyFill="1" applyBorder="1" applyAlignment="1">
      <alignment vertical="center" wrapText="1"/>
    </xf>
    <xf numFmtId="49" fontId="43" fillId="33" borderId="13" xfId="0" applyNumberFormat="1" applyFont="1" applyFill="1" applyBorder="1" applyAlignment="1">
      <alignment horizontal="left" vertical="top" wrapText="1"/>
    </xf>
    <xf numFmtId="49" fontId="43" fillId="33" borderId="15" xfId="0" applyNumberFormat="1" applyFont="1" applyFill="1" applyBorder="1" applyAlignment="1">
      <alignment horizontal="left" vertical="top" wrapText="1"/>
    </xf>
    <xf numFmtId="0" fontId="42" fillId="0" borderId="0" xfId="0" applyFont="1" applyAlignment="1">
      <alignment wrapText="1"/>
    </xf>
    <xf numFmtId="0" fontId="42" fillId="0" borderId="19" xfId="0" applyFont="1" applyBorder="1" applyAlignment="1">
      <alignment wrapText="1"/>
    </xf>
    <xf numFmtId="0" fontId="42" fillId="0" borderId="0" xfId="0" applyFont="1" applyAlignment="1">
      <alignment horizontal="right" vertical="center" wrapText="1"/>
    </xf>
    <xf numFmtId="0" fontId="43" fillId="33" borderId="13" xfId="0" applyFont="1" applyFill="1" applyBorder="1" applyAlignment="1">
      <alignment vertical="center" wrapText="1"/>
    </xf>
    <xf numFmtId="0" fontId="43" fillId="33" borderId="15" xfId="0" applyFont="1" applyFill="1" applyBorder="1" applyAlignment="1">
      <alignment vertical="center" wrapText="1"/>
    </xf>
    <xf numFmtId="49" fontId="44" fillId="33" borderId="13" xfId="0" applyNumberFormat="1" applyFont="1" applyFill="1" applyBorder="1" applyAlignment="1">
      <alignment horizontal="left" vertical="top" wrapText="1"/>
    </xf>
    <xf numFmtId="49" fontId="44" fillId="33" borderId="14" xfId="0" applyNumberFormat="1" applyFont="1" applyFill="1" applyBorder="1" applyAlignment="1">
      <alignment horizontal="left" vertical="top" wrapText="1"/>
    </xf>
    <xf numFmtId="49" fontId="44" fillId="33" borderId="15" xfId="0" applyNumberFormat="1" applyFont="1" applyFill="1" applyBorder="1" applyAlignment="1">
      <alignment horizontal="left" vertical="top" wrapText="1"/>
    </xf>
    <xf numFmtId="14" fontId="43" fillId="33" borderId="12" xfId="0" applyNumberFormat="1" applyFont="1" applyFill="1" applyBorder="1" applyAlignment="1">
      <alignment vertical="center" wrapText="1"/>
    </xf>
    <xf numFmtId="14" fontId="43" fillId="33" borderId="16" xfId="0" applyNumberFormat="1" applyFont="1" applyFill="1" applyBorder="1" applyAlignment="1">
      <alignment vertical="center" wrapText="1"/>
    </xf>
    <xf numFmtId="14" fontId="43" fillId="33" borderId="17" xfId="0" applyNumberFormat="1" applyFont="1" applyFill="1" applyBorder="1" applyAlignment="1">
      <alignment vertical="center" wrapText="1"/>
    </xf>
  </cellXfs>
  <cellStyles count="509">
    <cellStyle name="20% - 强调文字颜色 1" xfId="19" builtinId="30" customBuiltin="1"/>
    <cellStyle name="20% - 强调文字颜色 1 2" xfId="192"/>
    <cellStyle name="20% - 强调文字颜色 2" xfId="23" builtinId="34" customBuiltin="1"/>
    <cellStyle name="20% - 强调文字颜色 2 2" xfId="196"/>
    <cellStyle name="20% - 强调文字颜色 3" xfId="27" builtinId="38" customBuiltin="1"/>
    <cellStyle name="20% - 强调文字颜色 3 2" xfId="200"/>
    <cellStyle name="20% - 强调文字颜色 4" xfId="31" builtinId="42" customBuiltin="1"/>
    <cellStyle name="20% - 强调文字颜色 4 2" xfId="204"/>
    <cellStyle name="20% - 强调文字颜色 5" xfId="35" builtinId="46" customBuiltin="1"/>
    <cellStyle name="20% - 强调文字颜色 5 2" xfId="208"/>
    <cellStyle name="20% - 强调文字颜色 6" xfId="39" builtinId="50" customBuiltin="1"/>
    <cellStyle name="20% - 强调文字颜色 6 2" xfId="212"/>
    <cellStyle name="20% - 着色 1 10" xfId="287"/>
    <cellStyle name="20% - 着色 1 11" xfId="301"/>
    <cellStyle name="20% - 着色 1 12" xfId="315"/>
    <cellStyle name="20% - 着色 1 13" xfId="329"/>
    <cellStyle name="20% - 着色 1 14" xfId="343"/>
    <cellStyle name="20% - 着色 1 15" xfId="357"/>
    <cellStyle name="20% - 着色 1 16" xfId="371"/>
    <cellStyle name="20% - 着色 1 17" xfId="385"/>
    <cellStyle name="20% - 着色 1 18" xfId="399"/>
    <cellStyle name="20% - 着色 1 19" xfId="413"/>
    <cellStyle name="20% - 着色 1 2" xfId="84"/>
    <cellStyle name="20% - 着色 1 20" xfId="427"/>
    <cellStyle name="20% - 着色 1 21" xfId="441"/>
    <cellStyle name="20% - 着色 1 22" xfId="455"/>
    <cellStyle name="20% - 着色 1 23" xfId="469"/>
    <cellStyle name="20% - 着色 1 24" xfId="483"/>
    <cellStyle name="20% - 着色 1 25" xfId="497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 10" xfId="289"/>
    <cellStyle name="20% - 着色 2 11" xfId="303"/>
    <cellStyle name="20% - 着色 2 12" xfId="317"/>
    <cellStyle name="20% - 着色 2 13" xfId="331"/>
    <cellStyle name="20% - 着色 2 14" xfId="345"/>
    <cellStyle name="20% - 着色 2 15" xfId="359"/>
    <cellStyle name="20% - 着色 2 16" xfId="373"/>
    <cellStyle name="20% - 着色 2 17" xfId="387"/>
    <cellStyle name="20% - 着色 2 18" xfId="401"/>
    <cellStyle name="20% - 着色 2 19" xfId="415"/>
    <cellStyle name="20% - 着色 2 2" xfId="88"/>
    <cellStyle name="20% - 着色 2 20" xfId="429"/>
    <cellStyle name="20% - 着色 2 21" xfId="443"/>
    <cellStyle name="20% - 着色 2 22" xfId="457"/>
    <cellStyle name="20% - 着色 2 23" xfId="471"/>
    <cellStyle name="20% - 着色 2 24" xfId="485"/>
    <cellStyle name="20% - 着色 2 25" xfId="499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 10" xfId="291"/>
    <cellStyle name="20% - 着色 3 11" xfId="305"/>
    <cellStyle name="20% - 着色 3 12" xfId="319"/>
    <cellStyle name="20% - 着色 3 13" xfId="333"/>
    <cellStyle name="20% - 着色 3 14" xfId="347"/>
    <cellStyle name="20% - 着色 3 15" xfId="361"/>
    <cellStyle name="20% - 着色 3 16" xfId="375"/>
    <cellStyle name="20% - 着色 3 17" xfId="389"/>
    <cellStyle name="20% - 着色 3 18" xfId="403"/>
    <cellStyle name="20% - 着色 3 19" xfId="417"/>
    <cellStyle name="20% - 着色 3 2" xfId="92"/>
    <cellStyle name="20% - 着色 3 20" xfId="431"/>
    <cellStyle name="20% - 着色 3 21" xfId="445"/>
    <cellStyle name="20% - 着色 3 22" xfId="459"/>
    <cellStyle name="20% - 着色 3 23" xfId="473"/>
    <cellStyle name="20% - 着色 3 24" xfId="487"/>
    <cellStyle name="20% - 着色 3 25" xfId="501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 10" xfId="293"/>
    <cellStyle name="20% - 着色 4 11" xfId="307"/>
    <cellStyle name="20% - 着色 4 12" xfId="321"/>
    <cellStyle name="20% - 着色 4 13" xfId="335"/>
    <cellStyle name="20% - 着色 4 14" xfId="349"/>
    <cellStyle name="20% - 着色 4 15" xfId="363"/>
    <cellStyle name="20% - 着色 4 16" xfId="377"/>
    <cellStyle name="20% - 着色 4 17" xfId="391"/>
    <cellStyle name="20% - 着色 4 18" xfId="405"/>
    <cellStyle name="20% - 着色 4 19" xfId="419"/>
    <cellStyle name="20% - 着色 4 2" xfId="96"/>
    <cellStyle name="20% - 着色 4 20" xfId="433"/>
    <cellStyle name="20% - 着色 4 21" xfId="447"/>
    <cellStyle name="20% - 着色 4 22" xfId="461"/>
    <cellStyle name="20% - 着色 4 23" xfId="475"/>
    <cellStyle name="20% - 着色 4 24" xfId="489"/>
    <cellStyle name="20% - 着色 4 25" xfId="503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 10" xfId="295"/>
    <cellStyle name="20% - 着色 5 11" xfId="309"/>
    <cellStyle name="20% - 着色 5 12" xfId="323"/>
    <cellStyle name="20% - 着色 5 13" xfId="337"/>
    <cellStyle name="20% - 着色 5 14" xfId="351"/>
    <cellStyle name="20% - 着色 5 15" xfId="365"/>
    <cellStyle name="20% - 着色 5 16" xfId="379"/>
    <cellStyle name="20% - 着色 5 17" xfId="393"/>
    <cellStyle name="20% - 着色 5 18" xfId="407"/>
    <cellStyle name="20% - 着色 5 19" xfId="421"/>
    <cellStyle name="20% - 着色 5 2" xfId="100"/>
    <cellStyle name="20% - 着色 5 20" xfId="435"/>
    <cellStyle name="20% - 着色 5 21" xfId="449"/>
    <cellStyle name="20% - 着色 5 22" xfId="463"/>
    <cellStyle name="20% - 着色 5 23" xfId="477"/>
    <cellStyle name="20% - 着色 5 24" xfId="491"/>
    <cellStyle name="20% - 着色 5 25" xfId="505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 10" xfId="297"/>
    <cellStyle name="20% - 着色 6 11" xfId="311"/>
    <cellStyle name="20% - 着色 6 12" xfId="325"/>
    <cellStyle name="20% - 着色 6 13" xfId="339"/>
    <cellStyle name="20% - 着色 6 14" xfId="353"/>
    <cellStyle name="20% - 着色 6 15" xfId="367"/>
    <cellStyle name="20% - 着色 6 16" xfId="381"/>
    <cellStyle name="20% - 着色 6 17" xfId="395"/>
    <cellStyle name="20% - 着色 6 18" xfId="409"/>
    <cellStyle name="20% - 着色 6 19" xfId="423"/>
    <cellStyle name="20% - 着色 6 2" xfId="104"/>
    <cellStyle name="20% - 着色 6 20" xfId="437"/>
    <cellStyle name="20% - 着色 6 21" xfId="451"/>
    <cellStyle name="20% - 着色 6 22" xfId="465"/>
    <cellStyle name="20% - 着色 6 23" xfId="479"/>
    <cellStyle name="20% - 着色 6 24" xfId="493"/>
    <cellStyle name="20% - 着色 6 25" xfId="507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" xfId="20" builtinId="31" customBuiltin="1"/>
    <cellStyle name="40% - 强调文字颜色 1 2" xfId="193"/>
    <cellStyle name="40% - 强调文字颜色 2" xfId="24" builtinId="35" customBuiltin="1"/>
    <cellStyle name="40% - 强调文字颜色 2 2" xfId="197"/>
    <cellStyle name="40% - 强调文字颜色 3" xfId="28" builtinId="39" customBuiltin="1"/>
    <cellStyle name="40% - 强调文字颜色 3 2" xfId="201"/>
    <cellStyle name="40% - 强调文字颜色 4" xfId="32" builtinId="43" customBuiltin="1"/>
    <cellStyle name="40% - 强调文字颜色 4 2" xfId="205"/>
    <cellStyle name="40% - 强调文字颜色 5" xfId="36" builtinId="47" customBuiltin="1"/>
    <cellStyle name="40% - 强调文字颜色 5 2" xfId="209"/>
    <cellStyle name="40% - 强调文字颜色 6" xfId="40" builtinId="51" customBuiltin="1"/>
    <cellStyle name="40% - 强调文字颜色 6 2" xfId="213"/>
    <cellStyle name="40% - 着色 1 10" xfId="288"/>
    <cellStyle name="40% - 着色 1 11" xfId="302"/>
    <cellStyle name="40% - 着色 1 12" xfId="316"/>
    <cellStyle name="40% - 着色 1 13" xfId="330"/>
    <cellStyle name="40% - 着色 1 14" xfId="344"/>
    <cellStyle name="40% - 着色 1 15" xfId="358"/>
    <cellStyle name="40% - 着色 1 16" xfId="372"/>
    <cellStyle name="40% - 着色 1 17" xfId="386"/>
    <cellStyle name="40% - 着色 1 18" xfId="400"/>
    <cellStyle name="40% - 着色 1 19" xfId="414"/>
    <cellStyle name="40% - 着色 1 2" xfId="85"/>
    <cellStyle name="40% - 着色 1 20" xfId="428"/>
    <cellStyle name="40% - 着色 1 21" xfId="442"/>
    <cellStyle name="40% - 着色 1 22" xfId="456"/>
    <cellStyle name="40% - 着色 1 23" xfId="470"/>
    <cellStyle name="40% - 着色 1 24" xfId="484"/>
    <cellStyle name="40% - 着色 1 25" xfId="498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 10" xfId="290"/>
    <cellStyle name="40% - 着色 2 11" xfId="304"/>
    <cellStyle name="40% - 着色 2 12" xfId="318"/>
    <cellStyle name="40% - 着色 2 13" xfId="332"/>
    <cellStyle name="40% - 着色 2 14" xfId="346"/>
    <cellStyle name="40% - 着色 2 15" xfId="360"/>
    <cellStyle name="40% - 着色 2 16" xfId="374"/>
    <cellStyle name="40% - 着色 2 17" xfId="388"/>
    <cellStyle name="40% - 着色 2 18" xfId="402"/>
    <cellStyle name="40% - 着色 2 19" xfId="416"/>
    <cellStyle name="40% - 着色 2 2" xfId="89"/>
    <cellStyle name="40% - 着色 2 20" xfId="430"/>
    <cellStyle name="40% - 着色 2 21" xfId="444"/>
    <cellStyle name="40% - 着色 2 22" xfId="458"/>
    <cellStyle name="40% - 着色 2 23" xfId="472"/>
    <cellStyle name="40% - 着色 2 24" xfId="486"/>
    <cellStyle name="40% - 着色 2 25" xfId="500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 10" xfId="292"/>
    <cellStyle name="40% - 着色 3 11" xfId="306"/>
    <cellStyle name="40% - 着色 3 12" xfId="320"/>
    <cellStyle name="40% - 着色 3 13" xfId="334"/>
    <cellStyle name="40% - 着色 3 14" xfId="348"/>
    <cellStyle name="40% - 着色 3 15" xfId="362"/>
    <cellStyle name="40% - 着色 3 16" xfId="376"/>
    <cellStyle name="40% - 着色 3 17" xfId="390"/>
    <cellStyle name="40% - 着色 3 18" xfId="404"/>
    <cellStyle name="40% - 着色 3 19" xfId="418"/>
    <cellStyle name="40% - 着色 3 2" xfId="93"/>
    <cellStyle name="40% - 着色 3 20" xfId="432"/>
    <cellStyle name="40% - 着色 3 21" xfId="446"/>
    <cellStyle name="40% - 着色 3 22" xfId="460"/>
    <cellStyle name="40% - 着色 3 23" xfId="474"/>
    <cellStyle name="40% - 着色 3 24" xfId="488"/>
    <cellStyle name="40% - 着色 3 25" xfId="502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 10" xfId="294"/>
    <cellStyle name="40% - 着色 4 11" xfId="308"/>
    <cellStyle name="40% - 着色 4 12" xfId="322"/>
    <cellStyle name="40% - 着色 4 13" xfId="336"/>
    <cellStyle name="40% - 着色 4 14" xfId="350"/>
    <cellStyle name="40% - 着色 4 15" xfId="364"/>
    <cellStyle name="40% - 着色 4 16" xfId="378"/>
    <cellStyle name="40% - 着色 4 17" xfId="392"/>
    <cellStyle name="40% - 着色 4 18" xfId="406"/>
    <cellStyle name="40% - 着色 4 19" xfId="420"/>
    <cellStyle name="40% - 着色 4 2" xfId="97"/>
    <cellStyle name="40% - 着色 4 20" xfId="434"/>
    <cellStyle name="40% - 着色 4 21" xfId="448"/>
    <cellStyle name="40% - 着色 4 22" xfId="462"/>
    <cellStyle name="40% - 着色 4 23" xfId="476"/>
    <cellStyle name="40% - 着色 4 24" xfId="490"/>
    <cellStyle name="40% - 着色 4 25" xfId="504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 10" xfId="296"/>
    <cellStyle name="40% - 着色 5 11" xfId="310"/>
    <cellStyle name="40% - 着色 5 12" xfId="324"/>
    <cellStyle name="40% - 着色 5 13" xfId="338"/>
    <cellStyle name="40% - 着色 5 14" xfId="352"/>
    <cellStyle name="40% - 着色 5 15" xfId="366"/>
    <cellStyle name="40% - 着色 5 16" xfId="380"/>
    <cellStyle name="40% - 着色 5 17" xfId="394"/>
    <cellStyle name="40% - 着色 5 18" xfId="408"/>
    <cellStyle name="40% - 着色 5 19" xfId="422"/>
    <cellStyle name="40% - 着色 5 2" xfId="101"/>
    <cellStyle name="40% - 着色 5 20" xfId="436"/>
    <cellStyle name="40% - 着色 5 21" xfId="450"/>
    <cellStyle name="40% - 着色 5 22" xfId="464"/>
    <cellStyle name="40% - 着色 5 23" xfId="478"/>
    <cellStyle name="40% - 着色 5 24" xfId="492"/>
    <cellStyle name="40% - 着色 5 25" xfId="506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 10" xfId="298"/>
    <cellStyle name="40% - 着色 6 11" xfId="312"/>
    <cellStyle name="40% - 着色 6 12" xfId="326"/>
    <cellStyle name="40% - 着色 6 13" xfId="340"/>
    <cellStyle name="40% - 着色 6 14" xfId="354"/>
    <cellStyle name="40% - 着色 6 15" xfId="368"/>
    <cellStyle name="40% - 着色 6 16" xfId="382"/>
    <cellStyle name="40% - 着色 6 17" xfId="396"/>
    <cellStyle name="40% - 着色 6 18" xfId="410"/>
    <cellStyle name="40% - 着色 6 19" xfId="424"/>
    <cellStyle name="40% - 着色 6 2" xfId="105"/>
    <cellStyle name="40% - 着色 6 20" xfId="438"/>
    <cellStyle name="40% - 着色 6 21" xfId="452"/>
    <cellStyle name="40% - 着色 6 22" xfId="466"/>
    <cellStyle name="40% - 着色 6 23" xfId="480"/>
    <cellStyle name="40% - 着色 6 24" xfId="494"/>
    <cellStyle name="40% - 着色 6 25" xfId="508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" xfId="21" builtinId="32" customBuiltin="1"/>
    <cellStyle name="60% - 强调文字颜色 1 2" xfId="194"/>
    <cellStyle name="60% - 强调文字颜色 2" xfId="25" builtinId="36" customBuiltin="1"/>
    <cellStyle name="60% - 强调文字颜色 2 2" xfId="198"/>
    <cellStyle name="60% - 强调文字颜色 3" xfId="29" builtinId="40" customBuiltin="1"/>
    <cellStyle name="60% - 强调文字颜色 3 2" xfId="202"/>
    <cellStyle name="60% - 强调文字颜色 4" xfId="33" builtinId="44" customBuiltin="1"/>
    <cellStyle name="60% - 强调文字颜色 4 2" xfId="206"/>
    <cellStyle name="60% - 强调文字颜色 5" xfId="37" builtinId="48" customBuiltin="1"/>
    <cellStyle name="60% - 强调文字颜色 5 2" xfId="210"/>
    <cellStyle name="60% - 强调文字颜色 6" xfId="41" builtinId="52" customBuiltin="1"/>
    <cellStyle name="60% - 强调文字颜色 6 2" xfId="214"/>
    <cellStyle name="60% - 着色 1 2" xfId="86"/>
    <cellStyle name="60% - 着色 1 3" xfId="152"/>
    <cellStyle name="60% - 着色 2 2" xfId="90"/>
    <cellStyle name="60% - 着色 2 3" xfId="156"/>
    <cellStyle name="60% - 着色 3 2" xfId="94"/>
    <cellStyle name="60% - 着色 3 3" xfId="160"/>
    <cellStyle name="60% - 着色 4 2" xfId="98"/>
    <cellStyle name="60% - 着色 4 3" xfId="164"/>
    <cellStyle name="60% - 着色 5 2" xfId="102"/>
    <cellStyle name="60% - 着色 5 3" xfId="168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21" xfId="285"/>
    <cellStyle name="常规 22" xfId="299"/>
    <cellStyle name="常规 23" xfId="313"/>
    <cellStyle name="常规 24" xfId="327"/>
    <cellStyle name="常规 25" xfId="341"/>
    <cellStyle name="常规 26" xfId="355"/>
    <cellStyle name="常规 27" xfId="369"/>
    <cellStyle name="常规 28" xfId="383"/>
    <cellStyle name="常规 29" xfId="397"/>
    <cellStyle name="常规 3" xfId="45"/>
    <cellStyle name="常规 3 2" xfId="54"/>
    <cellStyle name="常规 30" xfId="411"/>
    <cellStyle name="常规 31" xfId="425"/>
    <cellStyle name="常规 32" xfId="439"/>
    <cellStyle name="常规 33" xfId="453"/>
    <cellStyle name="常规 34" xfId="467"/>
    <cellStyle name="常规 35" xfId="481"/>
    <cellStyle name="常规 36" xfId="495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" xfId="18" builtinId="29" customBuiltin="1"/>
    <cellStyle name="强调文字颜色 1 2" xfId="191"/>
    <cellStyle name="强调文字颜色 2" xfId="22" builtinId="33" customBuiltin="1"/>
    <cellStyle name="强调文字颜色 2 2" xfId="195"/>
    <cellStyle name="强调文字颜色 3" xfId="26" builtinId="37" customBuiltin="1"/>
    <cellStyle name="强调文字颜色 3 2" xfId="199"/>
    <cellStyle name="强调文字颜色 4" xfId="30" builtinId="41" customBuiltin="1"/>
    <cellStyle name="强调文字颜色 4 2" xfId="203"/>
    <cellStyle name="强调文字颜色 5" xfId="34" builtinId="45" customBuiltin="1"/>
    <cellStyle name="强调文字颜色 5 2" xfId="207"/>
    <cellStyle name="强调文字颜色 6" xfId="38" builtinId="49" customBuiltin="1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 2" xfId="83"/>
    <cellStyle name="着色 1 3" xfId="149"/>
    <cellStyle name="着色 2 2" xfId="87"/>
    <cellStyle name="着色 2 3" xfId="153"/>
    <cellStyle name="着色 3 2" xfId="91"/>
    <cellStyle name="着色 3 3" xfId="157"/>
    <cellStyle name="着色 4 2" xfId="95"/>
    <cellStyle name="着色 4 3" xfId="161"/>
    <cellStyle name="着色 5 2" xfId="99"/>
    <cellStyle name="着色 5 3" xfId="165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26" xfId="286"/>
    <cellStyle name="注释 27" xfId="300"/>
    <cellStyle name="注释 28" xfId="314"/>
    <cellStyle name="注释 29" xfId="328"/>
    <cellStyle name="注释 3" xfId="116"/>
    <cellStyle name="注释 30" xfId="342"/>
    <cellStyle name="注释 31" xfId="356"/>
    <cellStyle name="注释 32" xfId="370"/>
    <cellStyle name="注释 33" xfId="384"/>
    <cellStyle name="注释 34" xfId="398"/>
    <cellStyle name="注释 35" xfId="412"/>
    <cellStyle name="注释 36" xfId="426"/>
    <cellStyle name="注释 37" xfId="440"/>
    <cellStyle name="注释 38" xfId="454"/>
    <cellStyle name="注释 39" xfId="468"/>
    <cellStyle name="注释 4" xfId="117"/>
    <cellStyle name="注释 40" xfId="482"/>
    <cellStyle name="注释 41" xfId="496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671" Type="http://schemas.openxmlformats.org/officeDocument/2006/relationships/hyperlink" Target="cid:7a4c69bc2" TargetMode="External"/><Relationship Id="rId727" Type="http://schemas.openxmlformats.org/officeDocument/2006/relationships/hyperlink" Target="cid:517be92e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531" Type="http://schemas.openxmlformats.org/officeDocument/2006/relationships/hyperlink" Target="cid:9de9f65e2" TargetMode="External"/><Relationship Id="rId573" Type="http://schemas.openxmlformats.org/officeDocument/2006/relationships/hyperlink" Target="cid:396108812" TargetMode="External"/><Relationship Id="rId629" Type="http://schemas.openxmlformats.org/officeDocument/2006/relationships/hyperlink" Target="cid:ee19d12f2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40" Type="http://schemas.openxmlformats.org/officeDocument/2006/relationships/image" Target="cid:8ce589313" TargetMode="External"/><Relationship Id="rId682" Type="http://schemas.openxmlformats.org/officeDocument/2006/relationships/image" Target="cid:9d3b197613" TargetMode="External"/><Relationship Id="rId738" Type="http://schemas.openxmlformats.org/officeDocument/2006/relationships/image" Target="cid:6b354ae2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42" Type="http://schemas.openxmlformats.org/officeDocument/2006/relationships/image" Target="cid:c1f4b6d313" TargetMode="External"/><Relationship Id="rId584" Type="http://schemas.openxmlformats.org/officeDocument/2006/relationships/image" Target="cid:5d65a7e413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86" Type="http://schemas.openxmlformats.org/officeDocument/2006/relationships/image" Target="cid:f41228aa13" TargetMode="External"/><Relationship Id="rId651" Type="http://schemas.openxmlformats.org/officeDocument/2006/relationships/hyperlink" Target="cid:312c57532" TargetMode="External"/><Relationship Id="rId693" Type="http://schemas.openxmlformats.org/officeDocument/2006/relationships/hyperlink" Target="cid:c66f33332" TargetMode="External"/><Relationship Id="rId707" Type="http://schemas.openxmlformats.org/officeDocument/2006/relationships/hyperlink" Target="cid:ff5408d62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553" Type="http://schemas.openxmlformats.org/officeDocument/2006/relationships/hyperlink" Target="cid:ebcc17232" TargetMode="External"/><Relationship Id="rId609" Type="http://schemas.openxmlformats.org/officeDocument/2006/relationships/hyperlink" Target="cid:a0d800e0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595" Type="http://schemas.openxmlformats.org/officeDocument/2006/relationships/hyperlink" Target="cid:63298944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497" Type="http://schemas.openxmlformats.org/officeDocument/2006/relationships/hyperlink" Target="cid:225aa59d2" TargetMode="External"/><Relationship Id="rId620" Type="http://schemas.openxmlformats.org/officeDocument/2006/relationships/image" Target="cid:c58b0f2713" TargetMode="External"/><Relationship Id="rId662" Type="http://schemas.openxmlformats.org/officeDocument/2006/relationships/image" Target="cid:55245cd713" TargetMode="External"/><Relationship Id="rId718" Type="http://schemas.openxmlformats.org/officeDocument/2006/relationships/image" Target="cid:420775fc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22" Type="http://schemas.openxmlformats.org/officeDocument/2006/relationships/image" Target="cid:7a2e86d013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564" Type="http://schemas.openxmlformats.org/officeDocument/2006/relationships/image" Target="cid:f2a015013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631" Type="http://schemas.openxmlformats.org/officeDocument/2006/relationships/hyperlink" Target="cid:f336addb2" TargetMode="External"/><Relationship Id="rId673" Type="http://schemas.openxmlformats.org/officeDocument/2006/relationships/hyperlink" Target="cid:7f43d4242" TargetMode="External"/><Relationship Id="rId729" Type="http://schemas.openxmlformats.org/officeDocument/2006/relationships/hyperlink" Target="cid:568c44a8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740" Type="http://schemas.openxmlformats.org/officeDocument/2006/relationships/image" Target="cid:7052b15f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642" Type="http://schemas.openxmlformats.org/officeDocument/2006/relationships/image" Target="cid:cffdcff13" TargetMode="External"/><Relationship Id="rId684" Type="http://schemas.openxmlformats.org/officeDocument/2006/relationships/image" Target="cid:a2dc87f013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502" Type="http://schemas.openxmlformats.org/officeDocument/2006/relationships/image" Target="cid:36f12f0113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44" Type="http://schemas.openxmlformats.org/officeDocument/2006/relationships/image" Target="cid:c7314bf313" TargetMode="External"/><Relationship Id="rId586" Type="http://schemas.openxmlformats.org/officeDocument/2006/relationships/image" Target="cid:61b2a1ef13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611" Type="http://schemas.openxmlformats.org/officeDocument/2006/relationships/hyperlink" Target="cid:a5fed8522" TargetMode="External"/><Relationship Id="rId653" Type="http://schemas.openxmlformats.org/officeDocument/2006/relationships/hyperlink" Target="cid:3648ce612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88" Type="http://schemas.openxmlformats.org/officeDocument/2006/relationships/image" Target="cid:f921107413" TargetMode="External"/><Relationship Id="rId695" Type="http://schemas.openxmlformats.org/officeDocument/2006/relationships/hyperlink" Target="cid:cbad980a2" TargetMode="External"/><Relationship Id="rId709" Type="http://schemas.openxmlformats.org/officeDocument/2006/relationships/hyperlink" Target="cid:43e25e42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13" Type="http://schemas.openxmlformats.org/officeDocument/2006/relationships/hyperlink" Target="cid:5c15928c2" TargetMode="External"/><Relationship Id="rId555" Type="http://schemas.openxmlformats.org/officeDocument/2006/relationships/hyperlink" Target="cid:f049fb932" TargetMode="External"/><Relationship Id="rId597" Type="http://schemas.openxmlformats.org/officeDocument/2006/relationships/hyperlink" Target="cid:77ad0c782" TargetMode="External"/><Relationship Id="rId720" Type="http://schemas.openxmlformats.org/officeDocument/2006/relationships/image" Target="cid:420970b2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622" Type="http://schemas.openxmlformats.org/officeDocument/2006/relationships/image" Target="cid:ca1bb4ac13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664" Type="http://schemas.openxmlformats.org/officeDocument/2006/relationships/image" Target="cid:5a66da5c13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524" Type="http://schemas.openxmlformats.org/officeDocument/2006/relationships/image" Target="cid:7f1ab22313" TargetMode="External"/><Relationship Id="rId566" Type="http://schemas.openxmlformats.org/officeDocument/2006/relationships/image" Target="cid:1486e01413" TargetMode="External"/><Relationship Id="rId731" Type="http://schemas.openxmlformats.org/officeDocument/2006/relationships/hyperlink" Target="cid:5bbb6104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675" Type="http://schemas.openxmlformats.org/officeDocument/2006/relationships/hyperlink" Target="cid:8378b63d2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577" Type="http://schemas.openxmlformats.org/officeDocument/2006/relationships/hyperlink" Target="cid:42aef7972" TargetMode="External"/><Relationship Id="rId700" Type="http://schemas.openxmlformats.org/officeDocument/2006/relationships/image" Target="cid:e02c11b513" TargetMode="External"/><Relationship Id="rId742" Type="http://schemas.openxmlformats.org/officeDocument/2006/relationships/image" Target="cid:75900290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602" Type="http://schemas.openxmlformats.org/officeDocument/2006/relationships/image" Target="cid:81fbe077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79" Type="http://schemas.openxmlformats.org/officeDocument/2006/relationships/hyperlink" Target="cid:db19d21f2" TargetMode="External"/><Relationship Id="rId644" Type="http://schemas.openxmlformats.org/officeDocument/2006/relationships/image" Target="cid:1212874113" TargetMode="External"/><Relationship Id="rId686" Type="http://schemas.openxmlformats.org/officeDocument/2006/relationships/image" Target="cid:a3929bb113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546" Type="http://schemas.openxmlformats.org/officeDocument/2006/relationships/image" Target="cid:cc488cb713" TargetMode="External"/><Relationship Id="rId711" Type="http://schemas.openxmlformats.org/officeDocument/2006/relationships/hyperlink" Target="cid:97be427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588" Type="http://schemas.openxmlformats.org/officeDocument/2006/relationships/image" Target="cid:680b06d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613" Type="http://schemas.openxmlformats.org/officeDocument/2006/relationships/hyperlink" Target="cid:ab8186602" TargetMode="External"/><Relationship Id="rId655" Type="http://schemas.openxmlformats.org/officeDocument/2006/relationships/hyperlink" Target="cid:3c6b66212" TargetMode="External"/><Relationship Id="rId697" Type="http://schemas.openxmlformats.org/officeDocument/2006/relationships/hyperlink" Target="cid:db546e002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722" Type="http://schemas.openxmlformats.org/officeDocument/2006/relationships/image" Target="cid:420b729c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57" Type="http://schemas.openxmlformats.org/officeDocument/2006/relationships/hyperlink" Target="cid:f57373d02" TargetMode="External"/><Relationship Id="rId599" Type="http://schemas.openxmlformats.org/officeDocument/2006/relationships/hyperlink" Target="cid:7cd4f11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624" Type="http://schemas.openxmlformats.org/officeDocument/2006/relationships/image" Target="cid:cf309d6013" TargetMode="External"/><Relationship Id="rId666" Type="http://schemas.openxmlformats.org/officeDocument/2006/relationships/image" Target="cid:5f8f72ba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26" Type="http://schemas.openxmlformats.org/officeDocument/2006/relationships/image" Target="cid:842f442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733" Type="http://schemas.openxmlformats.org/officeDocument/2006/relationships/hyperlink" Target="cid:6b31fc6a2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677" Type="http://schemas.openxmlformats.org/officeDocument/2006/relationships/hyperlink" Target="cid:92f0c2722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702" Type="http://schemas.openxmlformats.org/officeDocument/2006/relationships/image" Target="cid:e552dc09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537" Type="http://schemas.openxmlformats.org/officeDocument/2006/relationships/hyperlink" Target="cid:ad5e98cf2" TargetMode="External"/><Relationship Id="rId579" Type="http://schemas.openxmlformats.org/officeDocument/2006/relationships/hyperlink" Target="cid:521d87e62" TargetMode="External"/><Relationship Id="rId744" Type="http://schemas.openxmlformats.org/officeDocument/2006/relationships/image" Target="cid:7baceff4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646" Type="http://schemas.openxmlformats.org/officeDocument/2006/relationships/image" Target="cid:174ffe7613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506" Type="http://schemas.openxmlformats.org/officeDocument/2006/relationships/image" Target="cid:413c742113" TargetMode="External"/><Relationship Id="rId688" Type="http://schemas.openxmlformats.org/officeDocument/2006/relationships/image" Target="cid:a7986da9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492" Type="http://schemas.openxmlformats.org/officeDocument/2006/relationships/image" Target="cid:12de1e3b13" TargetMode="External"/><Relationship Id="rId548" Type="http://schemas.openxmlformats.org/officeDocument/2006/relationships/image" Target="cid:d15f957713" TargetMode="External"/><Relationship Id="rId713" Type="http://schemas.openxmlformats.org/officeDocument/2006/relationships/hyperlink" Target="cid:f6972582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615" Type="http://schemas.openxmlformats.org/officeDocument/2006/relationships/hyperlink" Target="cid:ba9273f62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657" Type="http://schemas.openxmlformats.org/officeDocument/2006/relationships/hyperlink" Target="cid:4accbf962" TargetMode="External"/><Relationship Id="rId699" Type="http://schemas.openxmlformats.org/officeDocument/2006/relationships/hyperlink" Target="cid:e02c118e2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517" Type="http://schemas.openxmlformats.org/officeDocument/2006/relationships/hyperlink" Target="cid:66098c0e2" TargetMode="External"/><Relationship Id="rId559" Type="http://schemas.openxmlformats.org/officeDocument/2006/relationships/hyperlink" Target="cid:a077f902" TargetMode="External"/><Relationship Id="rId724" Type="http://schemas.openxmlformats.org/officeDocument/2006/relationships/image" Target="cid:4721f696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570" Type="http://schemas.openxmlformats.org/officeDocument/2006/relationships/image" Target="cid:2e1706e013" TargetMode="External"/><Relationship Id="rId626" Type="http://schemas.openxmlformats.org/officeDocument/2006/relationships/image" Target="cid:cfefaa3513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668" Type="http://schemas.openxmlformats.org/officeDocument/2006/relationships/image" Target="cid:744bebe3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472" Type="http://schemas.openxmlformats.org/officeDocument/2006/relationships/image" Target="cid:c5b52bf313" TargetMode="External"/><Relationship Id="rId528" Type="http://schemas.openxmlformats.org/officeDocument/2006/relationships/image" Target="cid:894d42c613" TargetMode="External"/><Relationship Id="rId735" Type="http://schemas.openxmlformats.org/officeDocument/2006/relationships/hyperlink" Target="cid:6b33b76e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581" Type="http://schemas.openxmlformats.org/officeDocument/2006/relationships/hyperlink" Target="cid:574488562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637" Type="http://schemas.openxmlformats.org/officeDocument/2006/relationships/hyperlink" Target="cid:2a827322" TargetMode="External"/><Relationship Id="rId679" Type="http://schemas.openxmlformats.org/officeDocument/2006/relationships/hyperlink" Target="cid:981a02282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83" Type="http://schemas.openxmlformats.org/officeDocument/2006/relationships/hyperlink" Target="cid:eed1948d2" TargetMode="External"/><Relationship Id="rId539" Type="http://schemas.openxmlformats.org/officeDocument/2006/relationships/hyperlink" Target="cid:b26ab2aa2" TargetMode="External"/><Relationship Id="rId690" Type="http://schemas.openxmlformats.org/officeDocument/2006/relationships/image" Target="cid:bc352fc613" TargetMode="External"/><Relationship Id="rId704" Type="http://schemas.openxmlformats.org/officeDocument/2006/relationships/image" Target="cid:ea7a712f13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550" Type="http://schemas.openxmlformats.org/officeDocument/2006/relationships/image" Target="cid:d68ab9df13" TargetMode="External"/><Relationship Id="rId82" Type="http://schemas.openxmlformats.org/officeDocument/2006/relationships/image" Target="cid:27d6fe1a13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648" Type="http://schemas.openxmlformats.org/officeDocument/2006/relationships/image" Target="cid:26b6ba8e13" TargetMode="External"/><Relationship Id="rId245" Type="http://schemas.openxmlformats.org/officeDocument/2006/relationships/hyperlink" Target="cid:451c38c72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52" Type="http://schemas.openxmlformats.org/officeDocument/2006/relationships/image" Target="cid:6ea40ed913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715" Type="http://schemas.openxmlformats.org/officeDocument/2006/relationships/hyperlink" Target="cid:2d6dbc512" TargetMode="External"/><Relationship Id="rId105" Type="http://schemas.openxmlformats.org/officeDocument/2006/relationships/hyperlink" Target="cid:7f5152d02" TargetMode="External"/><Relationship Id="rId147" Type="http://schemas.openxmlformats.org/officeDocument/2006/relationships/hyperlink" Target="cid:e39a52552" TargetMode="External"/><Relationship Id="rId312" Type="http://schemas.openxmlformats.org/officeDocument/2006/relationships/image" Target="cid:3176d9a713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96" Type="http://schemas.openxmlformats.org/officeDocument/2006/relationships/image" Target="cid:1aa77f6213" TargetMode="External"/><Relationship Id="rId561" Type="http://schemas.openxmlformats.org/officeDocument/2006/relationships/hyperlink" Target="cid:ac5444b2" TargetMode="External"/><Relationship Id="rId617" Type="http://schemas.openxmlformats.org/officeDocument/2006/relationships/hyperlink" Target="cid:bfc298fa2" TargetMode="External"/><Relationship Id="rId659" Type="http://schemas.openxmlformats.org/officeDocument/2006/relationships/hyperlink" Target="cid:500228512" TargetMode="External"/><Relationship Id="rId214" Type="http://schemas.openxmlformats.org/officeDocument/2006/relationships/image" Target="cid:c8f5e14113" TargetMode="External"/><Relationship Id="rId256" Type="http://schemas.openxmlformats.org/officeDocument/2006/relationships/image" Target="cid:688eac9213" TargetMode="External"/><Relationship Id="rId298" Type="http://schemas.openxmlformats.org/officeDocument/2006/relationships/image" Target="cid:f8f29cbf13" TargetMode="External"/><Relationship Id="rId421" Type="http://schemas.openxmlformats.org/officeDocument/2006/relationships/hyperlink" Target="cid:8c0050b92" TargetMode="External"/><Relationship Id="rId463" Type="http://schemas.openxmlformats.org/officeDocument/2006/relationships/hyperlink" Target="cid:cd46ec842" TargetMode="External"/><Relationship Id="rId519" Type="http://schemas.openxmlformats.org/officeDocument/2006/relationships/hyperlink" Target="cid:6a60cd972" TargetMode="External"/><Relationship Id="rId670" Type="http://schemas.openxmlformats.org/officeDocument/2006/relationships/image" Target="cid:75c2f99b13" TargetMode="External"/><Relationship Id="rId116" Type="http://schemas.openxmlformats.org/officeDocument/2006/relationships/image" Target="cid:9917345813" TargetMode="External"/><Relationship Id="rId158" Type="http://schemas.openxmlformats.org/officeDocument/2006/relationships/image" Target="cid:14277013" TargetMode="External"/><Relationship Id="rId323" Type="http://schemas.openxmlformats.org/officeDocument/2006/relationships/hyperlink" Target="cid:756b0cf62" TargetMode="External"/><Relationship Id="rId530" Type="http://schemas.openxmlformats.org/officeDocument/2006/relationships/image" Target="cid:8e741fe313" TargetMode="External"/><Relationship Id="rId726" Type="http://schemas.openxmlformats.org/officeDocument/2006/relationships/image" Target="cid:4c59840513" TargetMode="External"/><Relationship Id="rId20" Type="http://schemas.openxmlformats.org/officeDocument/2006/relationships/image" Target="cid:883d555513" TargetMode="External"/><Relationship Id="rId62" Type="http://schemas.openxmlformats.org/officeDocument/2006/relationships/image" Target="cid:f456204213" TargetMode="External"/><Relationship Id="rId365" Type="http://schemas.openxmlformats.org/officeDocument/2006/relationships/hyperlink" Target="cid:238fd04e2" TargetMode="External"/><Relationship Id="rId572" Type="http://schemas.openxmlformats.org/officeDocument/2006/relationships/image" Target="cid:33374fa113" TargetMode="External"/><Relationship Id="rId628" Type="http://schemas.openxmlformats.org/officeDocument/2006/relationships/image" Target="cid:e8e5efd5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474" Type="http://schemas.openxmlformats.org/officeDocument/2006/relationships/image" Target="cid:cac018c913" TargetMode="External"/><Relationship Id="rId509" Type="http://schemas.openxmlformats.org/officeDocument/2006/relationships/hyperlink" Target="cid:55e626f22" TargetMode="External"/><Relationship Id="rId660" Type="http://schemas.openxmlformats.org/officeDocument/2006/relationships/image" Target="cid:50022877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681" Type="http://schemas.openxmlformats.org/officeDocument/2006/relationships/hyperlink" Target="cid:9d3b194e2" TargetMode="External"/><Relationship Id="rId716" Type="http://schemas.openxmlformats.org/officeDocument/2006/relationships/image" Target="cid:2d6dbc7513" TargetMode="External"/><Relationship Id="rId737" Type="http://schemas.openxmlformats.org/officeDocument/2006/relationships/hyperlink" Target="cid:6b354abe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541" Type="http://schemas.openxmlformats.org/officeDocument/2006/relationships/hyperlink" Target="cid:c1f4b6ac2" TargetMode="External"/><Relationship Id="rId562" Type="http://schemas.openxmlformats.org/officeDocument/2006/relationships/image" Target="cid:ac5447513" TargetMode="External"/><Relationship Id="rId583" Type="http://schemas.openxmlformats.org/officeDocument/2006/relationships/hyperlink" Target="cid:5d65a7c02" TargetMode="External"/><Relationship Id="rId618" Type="http://schemas.openxmlformats.org/officeDocument/2006/relationships/image" Target="cid:bfc2992113" TargetMode="External"/><Relationship Id="rId639" Type="http://schemas.openxmlformats.org/officeDocument/2006/relationships/hyperlink" Target="cid:8ce5866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650" Type="http://schemas.openxmlformats.org/officeDocument/2006/relationships/image" Target="cid:2be8618a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692" Type="http://schemas.openxmlformats.org/officeDocument/2006/relationships/image" Target="cid:c229ee5013" TargetMode="External"/><Relationship Id="rId706" Type="http://schemas.openxmlformats.org/officeDocument/2006/relationships/image" Target="cid:ef98077f13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52" Type="http://schemas.openxmlformats.org/officeDocument/2006/relationships/image" Target="cid:e606bc1c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661" Type="http://schemas.openxmlformats.org/officeDocument/2006/relationships/hyperlink" Target="cid:55245ca62" TargetMode="External"/><Relationship Id="rId717" Type="http://schemas.openxmlformats.org/officeDocument/2006/relationships/hyperlink" Target="cid:420775d9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563" Type="http://schemas.openxmlformats.org/officeDocument/2006/relationships/hyperlink" Target="cid:f2a01292" TargetMode="External"/><Relationship Id="rId619" Type="http://schemas.openxmlformats.org/officeDocument/2006/relationships/hyperlink" Target="cid:c58b0eff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30" Type="http://schemas.openxmlformats.org/officeDocument/2006/relationships/image" Target="cid:ee19d15713" TargetMode="External"/><Relationship Id="rId672" Type="http://schemas.openxmlformats.org/officeDocument/2006/relationships/image" Target="cid:7a4c69e413" TargetMode="External"/><Relationship Id="rId728" Type="http://schemas.openxmlformats.org/officeDocument/2006/relationships/image" Target="cid:517be94b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532" Type="http://schemas.openxmlformats.org/officeDocument/2006/relationships/image" Target="cid:9de9f68413" TargetMode="External"/><Relationship Id="rId574" Type="http://schemas.openxmlformats.org/officeDocument/2006/relationships/image" Target="cid:396108aa13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641" Type="http://schemas.openxmlformats.org/officeDocument/2006/relationships/hyperlink" Target="cid:cffdcdd2" TargetMode="External"/><Relationship Id="rId683" Type="http://schemas.openxmlformats.org/officeDocument/2006/relationships/hyperlink" Target="cid:a2dc87c62" TargetMode="External"/><Relationship Id="rId739" Type="http://schemas.openxmlformats.org/officeDocument/2006/relationships/hyperlink" Target="cid:7052b1372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543" Type="http://schemas.openxmlformats.org/officeDocument/2006/relationships/hyperlink" Target="cid:c7314bce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585" Type="http://schemas.openxmlformats.org/officeDocument/2006/relationships/hyperlink" Target="cid:61b2a1cb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652" Type="http://schemas.openxmlformats.org/officeDocument/2006/relationships/image" Target="cid:312c577b13" TargetMode="External"/><Relationship Id="rId694" Type="http://schemas.openxmlformats.org/officeDocument/2006/relationships/image" Target="cid:c66f335a13" TargetMode="External"/><Relationship Id="rId708" Type="http://schemas.openxmlformats.org/officeDocument/2006/relationships/image" Target="cid:ff5408fb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54" Type="http://schemas.openxmlformats.org/officeDocument/2006/relationships/image" Target="cid:ebcc174e13" TargetMode="External"/><Relationship Id="rId596" Type="http://schemas.openxmlformats.org/officeDocument/2006/relationships/image" Target="cid:63298967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663" Type="http://schemas.openxmlformats.org/officeDocument/2006/relationships/hyperlink" Target="cid:5a66da32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719" Type="http://schemas.openxmlformats.org/officeDocument/2006/relationships/hyperlink" Target="cid:420970872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730" Type="http://schemas.openxmlformats.org/officeDocument/2006/relationships/image" Target="cid:568c44c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632" Type="http://schemas.openxmlformats.org/officeDocument/2006/relationships/image" Target="cid:f336ae0513" TargetMode="External"/><Relationship Id="rId271" Type="http://schemas.openxmlformats.org/officeDocument/2006/relationships/hyperlink" Target="cid:bb0725832" TargetMode="External"/><Relationship Id="rId674" Type="http://schemas.openxmlformats.org/officeDocument/2006/relationships/image" Target="cid:7f43d44913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534" Type="http://schemas.openxmlformats.org/officeDocument/2006/relationships/image" Target="cid:a3e4f30613" TargetMode="External"/><Relationship Id="rId576" Type="http://schemas.openxmlformats.org/officeDocument/2006/relationships/image" Target="cid:3d8c6a7b13" TargetMode="External"/><Relationship Id="rId741" Type="http://schemas.openxmlformats.org/officeDocument/2006/relationships/hyperlink" Target="cid:75900263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601" Type="http://schemas.openxmlformats.org/officeDocument/2006/relationships/hyperlink" Target="cid:81fbe0502" TargetMode="External"/><Relationship Id="rId643" Type="http://schemas.openxmlformats.org/officeDocument/2006/relationships/hyperlink" Target="cid:1212871a2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685" Type="http://schemas.openxmlformats.org/officeDocument/2006/relationships/hyperlink" Target="cid:a3929b8d2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545" Type="http://schemas.openxmlformats.org/officeDocument/2006/relationships/hyperlink" Target="cid:cc488c802" TargetMode="External"/><Relationship Id="rId587" Type="http://schemas.openxmlformats.org/officeDocument/2006/relationships/hyperlink" Target="cid:680b06b02" TargetMode="External"/><Relationship Id="rId710" Type="http://schemas.openxmlformats.org/officeDocument/2006/relationships/image" Target="cid:43e260c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612" Type="http://schemas.openxmlformats.org/officeDocument/2006/relationships/image" Target="cid:a5fed86e13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654" Type="http://schemas.openxmlformats.org/officeDocument/2006/relationships/image" Target="cid:3648ce8a13" TargetMode="External"/><Relationship Id="rId696" Type="http://schemas.openxmlformats.org/officeDocument/2006/relationships/image" Target="cid:cbad983213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556" Type="http://schemas.openxmlformats.org/officeDocument/2006/relationships/image" Target="cid:f049fbb413" TargetMode="External"/><Relationship Id="rId721" Type="http://schemas.openxmlformats.org/officeDocument/2006/relationships/hyperlink" Target="cid:420b7278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598" Type="http://schemas.openxmlformats.org/officeDocument/2006/relationships/image" Target="cid:77ad0c9f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23" Type="http://schemas.openxmlformats.org/officeDocument/2006/relationships/hyperlink" Target="cid:cf309d412" TargetMode="External"/><Relationship Id="rId665" Type="http://schemas.openxmlformats.org/officeDocument/2006/relationships/hyperlink" Target="cid:5f8f72912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567" Type="http://schemas.openxmlformats.org/officeDocument/2006/relationships/hyperlink" Target="cid:1b05e0252" TargetMode="External"/><Relationship Id="rId732" Type="http://schemas.openxmlformats.org/officeDocument/2006/relationships/image" Target="cid:5bbb6129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634" Type="http://schemas.openxmlformats.org/officeDocument/2006/relationships/image" Target="cid:2a34f1913" TargetMode="External"/><Relationship Id="rId676" Type="http://schemas.openxmlformats.org/officeDocument/2006/relationships/image" Target="cid:8378b660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536" Type="http://schemas.openxmlformats.org/officeDocument/2006/relationships/image" Target="cid:a828098c13" TargetMode="External"/><Relationship Id="rId701" Type="http://schemas.openxmlformats.org/officeDocument/2006/relationships/hyperlink" Target="cid:e552dbe7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743" Type="http://schemas.openxmlformats.org/officeDocument/2006/relationships/hyperlink" Target="cid:7bacefcd2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603" Type="http://schemas.openxmlformats.org/officeDocument/2006/relationships/hyperlink" Target="cid:880ae9622" TargetMode="External"/><Relationship Id="rId645" Type="http://schemas.openxmlformats.org/officeDocument/2006/relationships/hyperlink" Target="cid:174ffe452" TargetMode="External"/><Relationship Id="rId687" Type="http://schemas.openxmlformats.org/officeDocument/2006/relationships/hyperlink" Target="cid:a7986d812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712" Type="http://schemas.openxmlformats.org/officeDocument/2006/relationships/image" Target="cid:97be442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547" Type="http://schemas.openxmlformats.org/officeDocument/2006/relationships/hyperlink" Target="cid:d15f95592" TargetMode="External"/><Relationship Id="rId589" Type="http://schemas.openxmlformats.org/officeDocument/2006/relationships/hyperlink" Target="cid:546d44f72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614" Type="http://schemas.openxmlformats.org/officeDocument/2006/relationships/image" Target="cid:ab81868f13" TargetMode="External"/><Relationship Id="rId656" Type="http://schemas.openxmlformats.org/officeDocument/2006/relationships/image" Target="cid:3c6b665113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516" Type="http://schemas.openxmlformats.org/officeDocument/2006/relationships/image" Target="cid:6172511713" TargetMode="External"/><Relationship Id="rId698" Type="http://schemas.openxmlformats.org/officeDocument/2006/relationships/image" Target="cid:db546e28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723" Type="http://schemas.openxmlformats.org/officeDocument/2006/relationships/hyperlink" Target="cid:4721f66f2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667" Type="http://schemas.openxmlformats.org/officeDocument/2006/relationships/hyperlink" Target="cid:744bebba2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27" Type="http://schemas.openxmlformats.org/officeDocument/2006/relationships/hyperlink" Target="cid:894d429c2" TargetMode="External"/><Relationship Id="rId569" Type="http://schemas.openxmlformats.org/officeDocument/2006/relationships/hyperlink" Target="cid:2e1706bb2" TargetMode="External"/><Relationship Id="rId734" Type="http://schemas.openxmlformats.org/officeDocument/2006/relationships/image" Target="cid:6b31fc92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580" Type="http://schemas.openxmlformats.org/officeDocument/2006/relationships/image" Target="cid:521d880d13" TargetMode="External"/><Relationship Id="rId636" Type="http://schemas.openxmlformats.org/officeDocument/2006/relationships/image" Target="cid:2a6402f13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678" Type="http://schemas.openxmlformats.org/officeDocument/2006/relationships/image" Target="cid:92f0c299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482" Type="http://schemas.openxmlformats.org/officeDocument/2006/relationships/image" Target="cid:e9adde6813" TargetMode="External"/><Relationship Id="rId538" Type="http://schemas.openxmlformats.org/officeDocument/2006/relationships/image" Target="cid:ad5e98f313" TargetMode="External"/><Relationship Id="rId703" Type="http://schemas.openxmlformats.org/officeDocument/2006/relationships/hyperlink" Target="cid:ea7a71042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647" Type="http://schemas.openxmlformats.org/officeDocument/2006/relationships/hyperlink" Target="cid:26b6ba682" TargetMode="External"/><Relationship Id="rId689" Type="http://schemas.openxmlformats.org/officeDocument/2006/relationships/hyperlink" Target="cid:bc352f9f2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49" Type="http://schemas.openxmlformats.org/officeDocument/2006/relationships/hyperlink" Target="cid:d68ab9b72" TargetMode="External"/><Relationship Id="rId714" Type="http://schemas.openxmlformats.org/officeDocument/2006/relationships/image" Target="cid:f697280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560" Type="http://schemas.openxmlformats.org/officeDocument/2006/relationships/image" Target="cid:a077fb613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616" Type="http://schemas.openxmlformats.org/officeDocument/2006/relationships/image" Target="cid:ba92741a13" TargetMode="External"/><Relationship Id="rId658" Type="http://schemas.openxmlformats.org/officeDocument/2006/relationships/image" Target="cid:4accbfba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518" Type="http://schemas.openxmlformats.org/officeDocument/2006/relationships/image" Target="cid:66098c3213" TargetMode="External"/><Relationship Id="rId725" Type="http://schemas.openxmlformats.org/officeDocument/2006/relationships/hyperlink" Target="cid:4c5983de2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Relationship Id="rId571" Type="http://schemas.openxmlformats.org/officeDocument/2006/relationships/hyperlink" Target="cid:33374f782" TargetMode="External"/><Relationship Id="rId627" Type="http://schemas.openxmlformats.org/officeDocument/2006/relationships/hyperlink" Target="cid:e8e5efae2" TargetMode="External"/><Relationship Id="rId669" Type="http://schemas.openxmlformats.org/officeDocument/2006/relationships/hyperlink" Target="cid:75c2f921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66" Type="http://schemas.openxmlformats.org/officeDocument/2006/relationships/image" Target="cid:8c9b568c13" TargetMode="External"/><Relationship Id="rId431" Type="http://schemas.openxmlformats.org/officeDocument/2006/relationships/hyperlink" Target="cid:b011a09e2" TargetMode="External"/><Relationship Id="rId473" Type="http://schemas.openxmlformats.org/officeDocument/2006/relationships/hyperlink" Target="cid:cac018a42" TargetMode="External"/><Relationship Id="rId529" Type="http://schemas.openxmlformats.org/officeDocument/2006/relationships/hyperlink" Target="cid:8e741fbb2" TargetMode="External"/><Relationship Id="rId680" Type="http://schemas.openxmlformats.org/officeDocument/2006/relationships/image" Target="cid:981a024813" TargetMode="External"/><Relationship Id="rId736" Type="http://schemas.openxmlformats.org/officeDocument/2006/relationships/image" Target="cid:6b33b79413" TargetMode="External"/><Relationship Id="rId30" Type="http://schemas.openxmlformats.org/officeDocument/2006/relationships/image" Target="cid:a1ed202213" TargetMode="External"/><Relationship Id="rId126" Type="http://schemas.openxmlformats.org/officeDocument/2006/relationships/image" Target="cid:b8993aa413" TargetMode="External"/><Relationship Id="rId168" Type="http://schemas.openxmlformats.org/officeDocument/2006/relationships/image" Target="cid:fa4c68513" TargetMode="External"/><Relationship Id="rId333" Type="http://schemas.openxmlformats.org/officeDocument/2006/relationships/hyperlink" Target="cid:934e91b52" TargetMode="External"/><Relationship Id="rId540" Type="http://schemas.openxmlformats.org/officeDocument/2006/relationships/image" Target="cid:b26ab2d413" TargetMode="External"/><Relationship Id="rId72" Type="http://schemas.openxmlformats.org/officeDocument/2006/relationships/image" Target="cid:e111a3a13" TargetMode="External"/><Relationship Id="rId375" Type="http://schemas.openxmlformats.org/officeDocument/2006/relationships/hyperlink" Target="cid:4cbb713d2" TargetMode="External"/><Relationship Id="rId582" Type="http://schemas.openxmlformats.org/officeDocument/2006/relationships/image" Target="cid:5744887d13" TargetMode="External"/><Relationship Id="rId638" Type="http://schemas.openxmlformats.org/officeDocument/2006/relationships/image" Target="cid:2a8275a13" TargetMode="External"/><Relationship Id="rId3" Type="http://schemas.openxmlformats.org/officeDocument/2006/relationships/image" Target="cid:650096f013" TargetMode="External"/><Relationship Id="rId235" Type="http://schemas.openxmlformats.org/officeDocument/2006/relationships/hyperlink" Target="cid:112842e72" TargetMode="External"/><Relationship Id="rId277" Type="http://schemas.openxmlformats.org/officeDocument/2006/relationships/hyperlink" Target="cid:bbbea9ec2" TargetMode="External"/><Relationship Id="rId400" Type="http://schemas.openxmlformats.org/officeDocument/2006/relationships/image" Target="cid:25d848f913" TargetMode="External"/><Relationship Id="rId442" Type="http://schemas.openxmlformats.org/officeDocument/2006/relationships/image" Target="cid:d943ccea13" TargetMode="External"/><Relationship Id="rId484" Type="http://schemas.openxmlformats.org/officeDocument/2006/relationships/image" Target="cid:eed194b213" TargetMode="External"/><Relationship Id="rId705" Type="http://schemas.openxmlformats.org/officeDocument/2006/relationships/hyperlink" Target="cid:ef9807592" TargetMode="External"/><Relationship Id="rId137" Type="http://schemas.openxmlformats.org/officeDocument/2006/relationships/hyperlink" Target="cid:dc21ce9c2" TargetMode="External"/><Relationship Id="rId302" Type="http://schemas.openxmlformats.org/officeDocument/2006/relationships/image" Target="cid:41f092313" TargetMode="External"/><Relationship Id="rId344" Type="http://schemas.openxmlformats.org/officeDocument/2006/relationships/image" Target="cid:b85e625313" TargetMode="External"/><Relationship Id="rId691" Type="http://schemas.openxmlformats.org/officeDocument/2006/relationships/hyperlink" Target="cid:c229ee2d2" TargetMode="External"/><Relationship Id="rId41" Type="http://schemas.openxmlformats.org/officeDocument/2006/relationships/hyperlink" Target="cid:c0d5d5872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86" Type="http://schemas.openxmlformats.org/officeDocument/2006/relationships/image" Target="cid:d80d7c7b13" TargetMode="External"/><Relationship Id="rId551" Type="http://schemas.openxmlformats.org/officeDocument/2006/relationships/hyperlink" Target="cid:e606bbf52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649" Type="http://schemas.openxmlformats.org/officeDocument/2006/relationships/hyperlink" Target="cid:2be86164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2a8275a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8ce5893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cffdcff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9" name="Picture 2" descr="cid:1212874113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1" name="Picture 2" descr="cid:174ffe7613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3" name="Picture 2" descr="cid:26b6ba8e13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5" name="Picture 2" descr="cid:2be8618a13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7" name="Picture 2" descr="cid:312c577b13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2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9" name="Picture 2" descr="cid:3648ce8a13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1" name="Picture 2" descr="cid:3c6b665113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3" name="Picture 2" descr="cid:4accbfba13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5" name="Picture 2" descr="cid:5002287713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7" name="Picture 2" descr="cid:55245cd713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9" name="Picture 2" descr="cid:5a66da5c13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1" name="Picture 2" descr="cid:5f8f72ba13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3" name="Picture 2" descr="cid:744bebe313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5" name="Picture 2" descr="cid:75c2f99b13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7" name="Picture 2" descr="cid:7a4c69e413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9" name="Picture 2" descr="cid:7f43d44913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1" name="Picture 2" descr="cid:8378b66013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3" name="Picture 2" descr="cid:92f0c29913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5" name="Picture 2" descr="cid:981a024813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7" name="Picture 2" descr="cid:9d3b197613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9" name="Picture 2" descr="cid:a2dc87f013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4" cstate="print"/>
        <a:srcRect/>
        <a:stretch>
          <a:fillRect/>
        </a:stretch>
      </xdr:blipFill>
      <xdr:spPr bwMode="auto">
        <a:xfrm>
          <a:off x="2114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1" name="Picture 2" descr="cid:a3929bb113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6" cstate="print"/>
        <a:srcRect/>
        <a:stretch>
          <a:fillRect/>
        </a:stretch>
      </xdr:blipFill>
      <xdr:spPr bwMode="auto">
        <a:xfrm>
          <a:off x="212217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3" name="Picture 2" descr="cid:a7986da913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5" name="Picture 2" descr="cid:bc352fc613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7" name="Picture 2" descr="cid:c229ee5013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9" name="Picture 2" descr="cid:c66f335a13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1" name="Picture 2" descr="cid:cbad983213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3" name="Picture 2" descr="cid:db546e2813">
          <a:hlinkClick xmlns:r="http://schemas.openxmlformats.org/officeDocument/2006/relationships" r:id="rId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5" name="Picture 2" descr="cid:e02c11b513">
          <a:hlinkClick xmlns:r="http://schemas.openxmlformats.org/officeDocument/2006/relationships" r:id="rId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7" name="Picture 2" descr="cid:e552dc0913">
          <a:hlinkClick xmlns:r="http://schemas.openxmlformats.org/officeDocument/2006/relationships" r:id="rId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9" name="Picture 2" descr="cid:ea7a712f13">
          <a:hlinkClick xmlns:r="http://schemas.openxmlformats.org/officeDocument/2006/relationships" r:id="rId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1" name="Picture 2" descr="cid:ef98077f13">
          <a:hlinkClick xmlns:r="http://schemas.openxmlformats.org/officeDocument/2006/relationships" r:id="rId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3" name="Picture 2" descr="cid:ff5408fb13">
          <a:hlinkClick xmlns:r="http://schemas.openxmlformats.org/officeDocument/2006/relationships" r:id="rId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8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5" name="Picture 2" descr="cid:43e260c13">
          <a:hlinkClick xmlns:r="http://schemas.openxmlformats.org/officeDocument/2006/relationships" r:id="rId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7" name="Picture 2" descr="cid:97be44213">
          <a:hlinkClick xmlns:r="http://schemas.openxmlformats.org/officeDocument/2006/relationships" r:id="rId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9" name="Picture 2" descr="cid:f69728013">
          <a:hlinkClick xmlns:r="http://schemas.openxmlformats.org/officeDocument/2006/relationships" r:id="rId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4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1" name="Picture 2" descr="cid:2d6dbc7513">
          <a:hlinkClick xmlns:r="http://schemas.openxmlformats.org/officeDocument/2006/relationships" r:id="rId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6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3" name="Picture 2" descr="cid:420775fc13">
          <a:hlinkClick xmlns:r="http://schemas.openxmlformats.org/officeDocument/2006/relationships" r:id="rId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5" name="Picture 2" descr="cid:420970b213">
          <a:hlinkClick xmlns:r="http://schemas.openxmlformats.org/officeDocument/2006/relationships" r:id="rId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7" name="Picture 2" descr="cid:420b729c13">
          <a:hlinkClick xmlns:r="http://schemas.openxmlformats.org/officeDocument/2006/relationships" r:id="rId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9" name="Picture 2" descr="cid:4721f69613">
          <a:hlinkClick xmlns:r="http://schemas.openxmlformats.org/officeDocument/2006/relationships" r:id="rId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1" name="Picture 2" descr="cid:4c59840513">
          <a:hlinkClick xmlns:r="http://schemas.openxmlformats.org/officeDocument/2006/relationships" r:id="rId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3" name="Picture 2" descr="cid:517be94b13">
          <a:hlinkClick xmlns:r="http://schemas.openxmlformats.org/officeDocument/2006/relationships" r:id="rId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5" name="Picture 2" descr="cid:568c44cc13">
          <a:hlinkClick xmlns:r="http://schemas.openxmlformats.org/officeDocument/2006/relationships" r:id="rId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7" name="Picture 2" descr="cid:5bbb612913">
          <a:hlinkClick xmlns:r="http://schemas.openxmlformats.org/officeDocument/2006/relationships" r:id="rId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9" name="Picture 2" descr="cid:6b31fc9213">
          <a:hlinkClick xmlns:r="http://schemas.openxmlformats.org/officeDocument/2006/relationships" r:id="rId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1" name="Picture 2" descr="cid:6b33b79413">
          <a:hlinkClick xmlns:r="http://schemas.openxmlformats.org/officeDocument/2006/relationships" r:id="rId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6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3" name="Picture 2" descr="cid:6b354ae213">
          <a:hlinkClick xmlns:r="http://schemas.openxmlformats.org/officeDocument/2006/relationships" r:id="rId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5" name="Picture 2" descr="cid:7052b15f13">
          <a:hlinkClick xmlns:r="http://schemas.openxmlformats.org/officeDocument/2006/relationships" r:id="rId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0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7" name="Picture 2" descr="cid:7590029013">
          <a:hlinkClick xmlns:r="http://schemas.openxmlformats.org/officeDocument/2006/relationships" r:id="rId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9" name="Picture 2" descr="cid:7baceff413">
          <a:hlinkClick xmlns:r="http://schemas.openxmlformats.org/officeDocument/2006/relationships" r:id="rId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2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13" sqref="L13"/>
    </sheetView>
  </sheetViews>
  <sheetFormatPr defaultRowHeight="11.25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2" width="9.85546875" style="2" customWidth="1"/>
    <col min="13" max="16384" width="9.140625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>
      <c r="A2" s="11" t="s">
        <v>3</v>
      </c>
      <c r="B2" s="12"/>
      <c r="C2" s="68" t="s">
        <v>4</v>
      </c>
      <c r="D2" s="68"/>
      <c r="E2" s="13"/>
      <c r="F2" s="24"/>
      <c r="G2" s="14"/>
      <c r="H2" s="24"/>
      <c r="I2" s="20"/>
      <c r="J2" s="21"/>
      <c r="K2" s="22"/>
      <c r="L2" s="22"/>
    </row>
    <row r="3" spans="1:13">
      <c r="A3" s="69" t="s">
        <v>5</v>
      </c>
      <c r="B3" s="69"/>
      <c r="C3" s="69"/>
      <c r="D3" s="69"/>
      <c r="E3" s="15">
        <f>SUM(E4:E42)</f>
        <v>13740582.801799998</v>
      </c>
      <c r="F3" s="25">
        <f>RA!I7</f>
        <v>1610974.5212000001</v>
      </c>
      <c r="G3" s="16">
        <f>SUM(G4:G42)</f>
        <v>12129608.280599998</v>
      </c>
      <c r="H3" s="27">
        <f>RA!J7</f>
        <v>11.7242080953725</v>
      </c>
      <c r="I3" s="20">
        <f>SUM(I4:I42)</f>
        <v>13740585.547981566</v>
      </c>
      <c r="J3" s="21">
        <f>SUM(J4:J42)</f>
        <v>12129609.570159493</v>
      </c>
      <c r="K3" s="22">
        <f>E3-I3</f>
        <v>-2.7461815681308508</v>
      </c>
      <c r="L3" s="22">
        <f>G3-J3</f>
        <v>-1.2895594947040081</v>
      </c>
    </row>
    <row r="4" spans="1:13">
      <c r="A4" s="70">
        <f>RA!A8</f>
        <v>42543</v>
      </c>
      <c r="B4" s="12">
        <v>12</v>
      </c>
      <c r="C4" s="65" t="s">
        <v>6</v>
      </c>
      <c r="D4" s="65"/>
      <c r="E4" s="15">
        <f>VLOOKUP(C4,RA!B8:D35,3,0)</f>
        <v>441139.96730000002</v>
      </c>
      <c r="F4" s="25">
        <f>VLOOKUP(C4,RA!B8:I38,8,0)</f>
        <v>126173.0753</v>
      </c>
      <c r="G4" s="16">
        <f t="shared" ref="G4:G42" si="0">E4-F4</f>
        <v>314966.89199999999</v>
      </c>
      <c r="H4" s="27">
        <f>RA!J8</f>
        <v>28.6015969199624</v>
      </c>
      <c r="I4" s="20">
        <f>VLOOKUP(B4,RMS!B:D,3,FALSE)</f>
        <v>441140.59380170901</v>
      </c>
      <c r="J4" s="21">
        <f>VLOOKUP(B4,RMS!B:E,4,FALSE)</f>
        <v>314966.89766239299</v>
      </c>
      <c r="K4" s="22">
        <f t="shared" ref="K4:K42" si="1">E4-I4</f>
        <v>-0.62650170898996294</v>
      </c>
      <c r="L4" s="22">
        <f t="shared" ref="L4:L42" si="2">G4-J4</f>
        <v>-5.6623929995112121E-3</v>
      </c>
    </row>
    <row r="5" spans="1:13">
      <c r="A5" s="70"/>
      <c r="B5" s="12">
        <v>13</v>
      </c>
      <c r="C5" s="65" t="s">
        <v>7</v>
      </c>
      <c r="D5" s="65"/>
      <c r="E5" s="15">
        <f>VLOOKUP(C5,RA!B8:D36,3,0)</f>
        <v>47400.383800000003</v>
      </c>
      <c r="F5" s="25">
        <f>VLOOKUP(C5,RA!B9:I39,8,0)</f>
        <v>10707.162700000001</v>
      </c>
      <c r="G5" s="16">
        <f t="shared" si="0"/>
        <v>36693.221100000002</v>
      </c>
      <c r="H5" s="27">
        <f>RA!J9</f>
        <v>22.588767941579398</v>
      </c>
      <c r="I5" s="20">
        <f>VLOOKUP(B5,RMS!B:D,3,FALSE)</f>
        <v>47400.404522222198</v>
      </c>
      <c r="J5" s="21">
        <f>VLOOKUP(B5,RMS!B:E,4,FALSE)</f>
        <v>36693.219479487198</v>
      </c>
      <c r="K5" s="22">
        <f t="shared" si="1"/>
        <v>-2.0722222194308415E-2</v>
      </c>
      <c r="L5" s="22">
        <f t="shared" si="2"/>
        <v>1.6205128049477935E-3</v>
      </c>
      <c r="M5" s="32"/>
    </row>
    <row r="6" spans="1:13">
      <c r="A6" s="70"/>
      <c r="B6" s="12">
        <v>14</v>
      </c>
      <c r="C6" s="65" t="s">
        <v>8</v>
      </c>
      <c r="D6" s="65"/>
      <c r="E6" s="15">
        <f>VLOOKUP(C6,RA!B10:D37,3,0)</f>
        <v>83856.478199999998</v>
      </c>
      <c r="F6" s="25">
        <f>VLOOKUP(C6,RA!B10:I40,8,0)</f>
        <v>25910.857599999999</v>
      </c>
      <c r="G6" s="16">
        <f t="shared" si="0"/>
        <v>57945.620599999995</v>
      </c>
      <c r="H6" s="27">
        <f>RA!J10</f>
        <v>30.899052948779801</v>
      </c>
      <c r="I6" s="20">
        <f>VLOOKUP(B6,RMS!B:D,3,FALSE)</f>
        <v>83858.430717207506</v>
      </c>
      <c r="J6" s="21">
        <f>VLOOKUP(B6,RMS!B:E,4,FALSE)</f>
        <v>57945.619744588301</v>
      </c>
      <c r="K6" s="22">
        <f>E6-I6</f>
        <v>-1.9525172075082082</v>
      </c>
      <c r="L6" s="22">
        <f t="shared" si="2"/>
        <v>8.5541169391945004E-4</v>
      </c>
      <c r="M6" s="32"/>
    </row>
    <row r="7" spans="1:13">
      <c r="A7" s="70"/>
      <c r="B7" s="12">
        <v>15</v>
      </c>
      <c r="C7" s="65" t="s">
        <v>9</v>
      </c>
      <c r="D7" s="65"/>
      <c r="E7" s="15">
        <f>VLOOKUP(C7,RA!B10:D38,3,0)</f>
        <v>61134.955399999999</v>
      </c>
      <c r="F7" s="25">
        <f>VLOOKUP(C7,RA!B11:I41,8,0)</f>
        <v>15869.3997</v>
      </c>
      <c r="G7" s="16">
        <f t="shared" si="0"/>
        <v>45265.555699999997</v>
      </c>
      <c r="H7" s="27">
        <f>RA!J11</f>
        <v>25.957980334111799</v>
      </c>
      <c r="I7" s="20">
        <f>VLOOKUP(B7,RMS!B:D,3,FALSE)</f>
        <v>61135.002527721001</v>
      </c>
      <c r="J7" s="21">
        <f>VLOOKUP(B7,RMS!B:E,4,FALSE)</f>
        <v>45265.555586279399</v>
      </c>
      <c r="K7" s="22">
        <f t="shared" si="1"/>
        <v>-4.7127721001743339E-2</v>
      </c>
      <c r="L7" s="22">
        <f t="shared" si="2"/>
        <v>1.1372059816494584E-4</v>
      </c>
      <c r="M7" s="32"/>
    </row>
    <row r="8" spans="1:13">
      <c r="A8" s="70"/>
      <c r="B8" s="12">
        <v>16</v>
      </c>
      <c r="C8" s="65" t="s">
        <v>10</v>
      </c>
      <c r="D8" s="65"/>
      <c r="E8" s="15">
        <f>VLOOKUP(C8,RA!B12:D38,3,0)</f>
        <v>185496.19099999999</v>
      </c>
      <c r="F8" s="25">
        <f>VLOOKUP(C8,RA!B12:I42,8,0)</f>
        <v>44444.781799999997</v>
      </c>
      <c r="G8" s="16">
        <f t="shared" si="0"/>
        <v>141051.40919999999</v>
      </c>
      <c r="H8" s="27">
        <f>RA!J12</f>
        <v>23.9599430912304</v>
      </c>
      <c r="I8" s="20">
        <f>VLOOKUP(B8,RMS!B:D,3,FALSE)</f>
        <v>185496.206467521</v>
      </c>
      <c r="J8" s="21">
        <f>VLOOKUP(B8,RMS!B:E,4,FALSE)</f>
        <v>141051.41090683799</v>
      </c>
      <c r="K8" s="22">
        <f t="shared" si="1"/>
        <v>-1.5467521006939933E-2</v>
      </c>
      <c r="L8" s="22">
        <f t="shared" si="2"/>
        <v>-1.7068379966076463E-3</v>
      </c>
      <c r="M8" s="32"/>
    </row>
    <row r="9" spans="1:13">
      <c r="A9" s="70"/>
      <c r="B9" s="12">
        <v>17</v>
      </c>
      <c r="C9" s="65" t="s">
        <v>11</v>
      </c>
      <c r="D9" s="65"/>
      <c r="E9" s="15">
        <f>VLOOKUP(C9,RA!B12:D39,3,0)</f>
        <v>204436.59020000001</v>
      </c>
      <c r="F9" s="25">
        <f>VLOOKUP(C9,RA!B13:I43,8,0)</f>
        <v>66710.337</v>
      </c>
      <c r="G9" s="16">
        <f t="shared" si="0"/>
        <v>137726.25320000001</v>
      </c>
      <c r="H9" s="27">
        <f>RA!J13</f>
        <v>32.6313097546469</v>
      </c>
      <c r="I9" s="20">
        <f>VLOOKUP(B9,RMS!B:D,3,FALSE)</f>
        <v>204436.767365812</v>
      </c>
      <c r="J9" s="21">
        <f>VLOOKUP(B9,RMS!B:E,4,FALSE)</f>
        <v>137726.25228974401</v>
      </c>
      <c r="K9" s="22">
        <f t="shared" si="1"/>
        <v>-0.17716581199783832</v>
      </c>
      <c r="L9" s="22">
        <f t="shared" si="2"/>
        <v>9.1025599977001548E-4</v>
      </c>
      <c r="M9" s="32"/>
    </row>
    <row r="10" spans="1:13">
      <c r="A10" s="70"/>
      <c r="B10" s="12">
        <v>18</v>
      </c>
      <c r="C10" s="65" t="s">
        <v>12</v>
      </c>
      <c r="D10" s="65"/>
      <c r="E10" s="15">
        <f>VLOOKUP(C10,RA!B14:D40,3,0)</f>
        <v>120778.54949999999</v>
      </c>
      <c r="F10" s="25">
        <f>VLOOKUP(C10,RA!B14:I43,8,0)</f>
        <v>25878.394700000001</v>
      </c>
      <c r="G10" s="16">
        <f t="shared" si="0"/>
        <v>94900.154799999989</v>
      </c>
      <c r="H10" s="27">
        <f>RA!J14</f>
        <v>21.4263168477611</v>
      </c>
      <c r="I10" s="20">
        <f>VLOOKUP(B10,RMS!B:D,3,FALSE)</f>
        <v>120778.53934359</v>
      </c>
      <c r="J10" s="21">
        <f>VLOOKUP(B10,RMS!B:E,4,FALSE)</f>
        <v>94900.151174358994</v>
      </c>
      <c r="K10" s="22">
        <f t="shared" si="1"/>
        <v>1.0156409989576787E-2</v>
      </c>
      <c r="L10" s="22">
        <f t="shared" si="2"/>
        <v>3.6256409948691726E-3</v>
      </c>
      <c r="M10" s="32"/>
    </row>
    <row r="11" spans="1:13">
      <c r="A11" s="70"/>
      <c r="B11" s="12">
        <v>19</v>
      </c>
      <c r="C11" s="65" t="s">
        <v>13</v>
      </c>
      <c r="D11" s="65"/>
      <c r="E11" s="15">
        <f>VLOOKUP(C11,RA!B14:D41,3,0)</f>
        <v>75539.850699999995</v>
      </c>
      <c r="F11" s="25">
        <f>VLOOKUP(C11,RA!B15:I44,8,0)</f>
        <v>22976.449799999999</v>
      </c>
      <c r="G11" s="16">
        <f t="shared" si="0"/>
        <v>52563.400899999993</v>
      </c>
      <c r="H11" s="27">
        <f>RA!J15</f>
        <v>30.416329377256801</v>
      </c>
      <c r="I11" s="20">
        <f>VLOOKUP(B11,RMS!B:D,3,FALSE)</f>
        <v>75539.915509401704</v>
      </c>
      <c r="J11" s="21">
        <f>VLOOKUP(B11,RMS!B:E,4,FALSE)</f>
        <v>52563.401376923102</v>
      </c>
      <c r="K11" s="22">
        <f t="shared" si="1"/>
        <v>-6.4809401708771475E-2</v>
      </c>
      <c r="L11" s="22">
        <f t="shared" si="2"/>
        <v>-4.7692310909042135E-4</v>
      </c>
      <c r="M11" s="32"/>
    </row>
    <row r="12" spans="1:13">
      <c r="A12" s="70"/>
      <c r="B12" s="12">
        <v>21</v>
      </c>
      <c r="C12" s="65" t="s">
        <v>14</v>
      </c>
      <c r="D12" s="65"/>
      <c r="E12" s="15">
        <f>VLOOKUP(C12,RA!B16:D42,3,0)</f>
        <v>730005.38840000005</v>
      </c>
      <c r="F12" s="25">
        <f>VLOOKUP(C12,RA!B16:I45,8,0)</f>
        <v>62189.431299999997</v>
      </c>
      <c r="G12" s="16">
        <f t="shared" si="0"/>
        <v>667815.9571</v>
      </c>
      <c r="H12" s="27">
        <f>RA!J16</f>
        <v>8.5190372959170304</v>
      </c>
      <c r="I12" s="20">
        <f>VLOOKUP(B12,RMS!B:D,3,FALSE)</f>
        <v>730004.59600256395</v>
      </c>
      <c r="J12" s="21">
        <f>VLOOKUP(B12,RMS!B:E,4,FALSE)</f>
        <v>667815.95719999995</v>
      </c>
      <c r="K12" s="22">
        <f t="shared" si="1"/>
        <v>0.79239743610378355</v>
      </c>
      <c r="L12" s="22">
        <f t="shared" si="2"/>
        <v>-9.9999946542084217E-5</v>
      </c>
      <c r="M12" s="32"/>
    </row>
    <row r="13" spans="1:13">
      <c r="A13" s="70"/>
      <c r="B13" s="12">
        <v>22</v>
      </c>
      <c r="C13" s="65" t="s">
        <v>15</v>
      </c>
      <c r="D13" s="65"/>
      <c r="E13" s="15">
        <f>VLOOKUP(C13,RA!B16:D43,3,0)</f>
        <v>481178.88959999999</v>
      </c>
      <c r="F13" s="25">
        <f>VLOOKUP(C13,RA!B17:I46,8,0)</f>
        <v>38795.505599999997</v>
      </c>
      <c r="G13" s="16">
        <f t="shared" si="0"/>
        <v>442383.38400000002</v>
      </c>
      <c r="H13" s="27">
        <f>RA!J17</f>
        <v>8.0625951051697999</v>
      </c>
      <c r="I13" s="20">
        <f>VLOOKUP(B13,RMS!B:D,3,FALSE)</f>
        <v>481178.82435384602</v>
      </c>
      <c r="J13" s="21">
        <f>VLOOKUP(B13,RMS!B:E,4,FALSE)</f>
        <v>442383.38382307702</v>
      </c>
      <c r="K13" s="22">
        <f t="shared" si="1"/>
        <v>6.5246153972111642E-2</v>
      </c>
      <c r="L13" s="22">
        <f t="shared" si="2"/>
        <v>1.7692300025373697E-4</v>
      </c>
      <c r="M13" s="32"/>
    </row>
    <row r="14" spans="1:13">
      <c r="A14" s="70"/>
      <c r="B14" s="12">
        <v>23</v>
      </c>
      <c r="C14" s="65" t="s">
        <v>16</v>
      </c>
      <c r="D14" s="65"/>
      <c r="E14" s="15">
        <f>VLOOKUP(C14,RA!B18:D43,3,0)</f>
        <v>1058503.8347</v>
      </c>
      <c r="F14" s="25">
        <f>VLOOKUP(C14,RA!B18:I47,8,0)</f>
        <v>184421.7199</v>
      </c>
      <c r="G14" s="16">
        <f t="shared" si="0"/>
        <v>874082.11479999998</v>
      </c>
      <c r="H14" s="27">
        <f>RA!J18</f>
        <v>17.4228674336611</v>
      </c>
      <c r="I14" s="20">
        <f>VLOOKUP(B14,RMS!B:D,3,FALSE)</f>
        <v>1058503.8197367501</v>
      </c>
      <c r="J14" s="21">
        <f>VLOOKUP(B14,RMS!B:E,4,FALSE)</f>
        <v>874082.09643846203</v>
      </c>
      <c r="K14" s="22">
        <f t="shared" si="1"/>
        <v>1.496324990876019E-2</v>
      </c>
      <c r="L14" s="22">
        <f t="shared" si="2"/>
        <v>1.8361537950113416E-2</v>
      </c>
      <c r="M14" s="32"/>
    </row>
    <row r="15" spans="1:13">
      <c r="A15" s="70"/>
      <c r="B15" s="12">
        <v>24</v>
      </c>
      <c r="C15" s="65" t="s">
        <v>17</v>
      </c>
      <c r="D15" s="65"/>
      <c r="E15" s="15">
        <f>VLOOKUP(C15,RA!B18:D44,3,0)</f>
        <v>356958.5111</v>
      </c>
      <c r="F15" s="25">
        <f>VLOOKUP(C15,RA!B19:I48,8,0)</f>
        <v>24694.7952</v>
      </c>
      <c r="G15" s="16">
        <f t="shared" si="0"/>
        <v>332263.71590000001</v>
      </c>
      <c r="H15" s="27">
        <f>RA!J19</f>
        <v>6.9181135712104904</v>
      </c>
      <c r="I15" s="20">
        <f>VLOOKUP(B15,RMS!B:D,3,FALSE)</f>
        <v>356958.491930769</v>
      </c>
      <c r="J15" s="21">
        <f>VLOOKUP(B15,RMS!B:E,4,FALSE)</f>
        <v>332263.715464957</v>
      </c>
      <c r="K15" s="22">
        <f t="shared" si="1"/>
        <v>1.9169231003616005E-2</v>
      </c>
      <c r="L15" s="22">
        <f t="shared" si="2"/>
        <v>4.3504300992935896E-4</v>
      </c>
      <c r="M15" s="32"/>
    </row>
    <row r="16" spans="1:13">
      <c r="A16" s="70"/>
      <c r="B16" s="12">
        <v>25</v>
      </c>
      <c r="C16" s="65" t="s">
        <v>18</v>
      </c>
      <c r="D16" s="65"/>
      <c r="E16" s="15">
        <f>VLOOKUP(C16,RA!B20:D45,3,0)</f>
        <v>692474.12919999997</v>
      </c>
      <c r="F16" s="25">
        <f>VLOOKUP(C16,RA!B20:I49,8,0)</f>
        <v>97116.346999999994</v>
      </c>
      <c r="G16" s="16">
        <f t="shared" si="0"/>
        <v>595357.78220000002</v>
      </c>
      <c r="H16" s="27">
        <f>RA!J20</f>
        <v>14.0245451641921</v>
      </c>
      <c r="I16" s="20">
        <f>VLOOKUP(B16,RMS!B:D,3,FALSE)</f>
        <v>692474.1</v>
      </c>
      <c r="J16" s="21">
        <f>VLOOKUP(B16,RMS!B:E,4,FALSE)</f>
        <v>595357.78220000002</v>
      </c>
      <c r="K16" s="22">
        <f t="shared" si="1"/>
        <v>2.9199999989941716E-2</v>
      </c>
      <c r="L16" s="22">
        <f t="shared" si="2"/>
        <v>0</v>
      </c>
      <c r="M16" s="32"/>
    </row>
    <row r="17" spans="1:13">
      <c r="A17" s="70"/>
      <c r="B17" s="12">
        <v>26</v>
      </c>
      <c r="C17" s="65" t="s">
        <v>19</v>
      </c>
      <c r="D17" s="65"/>
      <c r="E17" s="15">
        <f>VLOOKUP(C17,RA!B20:D46,3,0)</f>
        <v>234500.76509999999</v>
      </c>
      <c r="F17" s="25">
        <f>VLOOKUP(C17,RA!B21:I50,8,0)</f>
        <v>41022.6158</v>
      </c>
      <c r="G17" s="16">
        <f t="shared" si="0"/>
        <v>193478.14929999999</v>
      </c>
      <c r="H17" s="27">
        <f>RA!J21</f>
        <v>17.4935957170572</v>
      </c>
      <c r="I17" s="20">
        <f>VLOOKUP(B17,RMS!B:D,3,FALSE)</f>
        <v>234500.581461697</v>
      </c>
      <c r="J17" s="21">
        <f>VLOOKUP(B17,RMS!B:E,4,FALSE)</f>
        <v>193478.14907127299</v>
      </c>
      <c r="K17" s="22">
        <f t="shared" si="1"/>
        <v>0.18363830298767425</v>
      </c>
      <c r="L17" s="22">
        <f t="shared" si="2"/>
        <v>2.2872700355947018E-4</v>
      </c>
      <c r="M17" s="32"/>
    </row>
    <row r="18" spans="1:13">
      <c r="A18" s="70"/>
      <c r="B18" s="12">
        <v>27</v>
      </c>
      <c r="C18" s="65" t="s">
        <v>20</v>
      </c>
      <c r="D18" s="65"/>
      <c r="E18" s="15">
        <f>VLOOKUP(C18,RA!B22:D47,3,0)</f>
        <v>1104833.9199000001</v>
      </c>
      <c r="F18" s="25">
        <f>VLOOKUP(C18,RA!B22:I51,8,0)</f>
        <v>59241.788099999998</v>
      </c>
      <c r="G18" s="16">
        <f t="shared" si="0"/>
        <v>1045592.1318000001</v>
      </c>
      <c r="H18" s="27">
        <f>RA!J22</f>
        <v>5.3620537017330197</v>
      </c>
      <c r="I18" s="20">
        <f>VLOOKUP(B18,RMS!B:D,3,FALSE)</f>
        <v>1104834.4408136799</v>
      </c>
      <c r="J18" s="21">
        <f>VLOOKUP(B18,RMS!B:E,4,FALSE)</f>
        <v>1045592.13033162</v>
      </c>
      <c r="K18" s="22">
        <f t="shared" si="1"/>
        <v>-0.52091367985121906</v>
      </c>
      <c r="L18" s="22">
        <f t="shared" si="2"/>
        <v>1.4683800982311368E-3</v>
      </c>
      <c r="M18" s="32"/>
    </row>
    <row r="19" spans="1:13">
      <c r="A19" s="70"/>
      <c r="B19" s="12">
        <v>29</v>
      </c>
      <c r="C19" s="65" t="s">
        <v>21</v>
      </c>
      <c r="D19" s="65"/>
      <c r="E19" s="15">
        <f>VLOOKUP(C19,RA!B22:D48,3,0)</f>
        <v>2061107.909</v>
      </c>
      <c r="F19" s="25">
        <f>VLOOKUP(C19,RA!B23:I52,8,0)</f>
        <v>261083.1318</v>
      </c>
      <c r="G19" s="16">
        <f t="shared" si="0"/>
        <v>1800024.7771999999</v>
      </c>
      <c r="H19" s="27">
        <f>RA!J23</f>
        <v>12.667125804522801</v>
      </c>
      <c r="I19" s="20">
        <f>VLOOKUP(B19,RMS!B:D,3,FALSE)</f>
        <v>2061108.77036838</v>
      </c>
      <c r="J19" s="21">
        <f>VLOOKUP(B19,RMS!B:E,4,FALSE)</f>
        <v>1800024.7997717899</v>
      </c>
      <c r="K19" s="22">
        <f t="shared" si="1"/>
        <v>-0.86136838002130389</v>
      </c>
      <c r="L19" s="22">
        <f t="shared" si="2"/>
        <v>-2.2571790032088757E-2</v>
      </c>
      <c r="M19" s="32"/>
    </row>
    <row r="20" spans="1:13">
      <c r="A20" s="70"/>
      <c r="B20" s="12">
        <v>31</v>
      </c>
      <c r="C20" s="65" t="s">
        <v>22</v>
      </c>
      <c r="D20" s="65"/>
      <c r="E20" s="15">
        <f>VLOOKUP(C20,RA!B24:D49,3,0)</f>
        <v>193397.8732</v>
      </c>
      <c r="F20" s="25">
        <f>VLOOKUP(C20,RA!B24:I53,8,0)</f>
        <v>29570.909100000001</v>
      </c>
      <c r="G20" s="16">
        <f t="shared" si="0"/>
        <v>163826.96410000001</v>
      </c>
      <c r="H20" s="27">
        <f>RA!J24</f>
        <v>15.2901935324902</v>
      </c>
      <c r="I20" s="20">
        <f>VLOOKUP(B20,RMS!B:D,3,FALSE)</f>
        <v>193397.92274835499</v>
      </c>
      <c r="J20" s="21">
        <f>VLOOKUP(B20,RMS!B:E,4,FALSE)</f>
        <v>163826.949710738</v>
      </c>
      <c r="K20" s="22">
        <f t="shared" si="1"/>
        <v>-4.954835498938337E-2</v>
      </c>
      <c r="L20" s="22">
        <f t="shared" si="2"/>
        <v>1.4389262010809034E-2</v>
      </c>
      <c r="M20" s="32"/>
    </row>
    <row r="21" spans="1:13">
      <c r="A21" s="70"/>
      <c r="B21" s="12">
        <v>32</v>
      </c>
      <c r="C21" s="65" t="s">
        <v>23</v>
      </c>
      <c r="D21" s="65"/>
      <c r="E21" s="15">
        <f>VLOOKUP(C21,RA!B24:D50,3,0)</f>
        <v>191368.1727</v>
      </c>
      <c r="F21" s="25">
        <f>VLOOKUP(C21,RA!B25:I54,8,0)</f>
        <v>13927.009099999999</v>
      </c>
      <c r="G21" s="16">
        <f t="shared" si="0"/>
        <v>177441.1636</v>
      </c>
      <c r="H21" s="27">
        <f>RA!J25</f>
        <v>7.2775994584181998</v>
      </c>
      <c r="I21" s="20">
        <f>VLOOKUP(B21,RMS!B:D,3,FALSE)</f>
        <v>191368.15615656201</v>
      </c>
      <c r="J21" s="21">
        <f>VLOOKUP(B21,RMS!B:E,4,FALSE)</f>
        <v>177441.162779509</v>
      </c>
      <c r="K21" s="22">
        <f t="shared" si="1"/>
        <v>1.6543437988730147E-2</v>
      </c>
      <c r="L21" s="22">
        <f t="shared" si="2"/>
        <v>8.204909972846508E-4</v>
      </c>
      <c r="M21" s="32"/>
    </row>
    <row r="22" spans="1:13">
      <c r="A22" s="70"/>
      <c r="B22" s="12">
        <v>33</v>
      </c>
      <c r="C22" s="65" t="s">
        <v>24</v>
      </c>
      <c r="D22" s="65"/>
      <c r="E22" s="15">
        <f>VLOOKUP(C22,RA!B26:D51,3,0)</f>
        <v>633537.5085</v>
      </c>
      <c r="F22" s="25">
        <f>VLOOKUP(C22,RA!B26:I55,8,0)</f>
        <v>124893.8232</v>
      </c>
      <c r="G22" s="16">
        <f t="shared" si="0"/>
        <v>508643.68530000001</v>
      </c>
      <c r="H22" s="27">
        <f>RA!J26</f>
        <v>19.713722001354899</v>
      </c>
      <c r="I22" s="20">
        <f>VLOOKUP(B22,RMS!B:D,3,FALSE)</f>
        <v>633537.37737644697</v>
      </c>
      <c r="J22" s="21">
        <f>VLOOKUP(B22,RMS!B:E,4,FALSE)</f>
        <v>508643.68697202799</v>
      </c>
      <c r="K22" s="22">
        <f t="shared" si="1"/>
        <v>0.13112355303019285</v>
      </c>
      <c r="L22" s="22">
        <f t="shared" si="2"/>
        <v>-1.6720279818400741E-3</v>
      </c>
      <c r="M22" s="32"/>
    </row>
    <row r="23" spans="1:13">
      <c r="A23" s="70"/>
      <c r="B23" s="12">
        <v>34</v>
      </c>
      <c r="C23" s="65" t="s">
        <v>25</v>
      </c>
      <c r="D23" s="65"/>
      <c r="E23" s="15">
        <f>VLOOKUP(C23,RA!B26:D52,3,0)</f>
        <v>138615.2231</v>
      </c>
      <c r="F23" s="25">
        <f>VLOOKUP(C23,RA!B27:I56,8,0)</f>
        <v>37658.858999999997</v>
      </c>
      <c r="G23" s="16">
        <f t="shared" si="0"/>
        <v>100956.36410000001</v>
      </c>
      <c r="H23" s="27">
        <f>RA!J27</f>
        <v>27.167909958080202</v>
      </c>
      <c r="I23" s="20">
        <f>VLOOKUP(B23,RMS!B:D,3,FALSE)</f>
        <v>138615.04266025301</v>
      </c>
      <c r="J23" s="21">
        <f>VLOOKUP(B23,RMS!B:E,4,FALSE)</f>
        <v>100956.375291292</v>
      </c>
      <c r="K23" s="22">
        <f t="shared" si="1"/>
        <v>0.1804397469968535</v>
      </c>
      <c r="L23" s="22">
        <f t="shared" si="2"/>
        <v>-1.1191291996510699E-2</v>
      </c>
      <c r="M23" s="32"/>
    </row>
    <row r="24" spans="1:13">
      <c r="A24" s="70"/>
      <c r="B24" s="12">
        <v>35</v>
      </c>
      <c r="C24" s="65" t="s">
        <v>26</v>
      </c>
      <c r="D24" s="65"/>
      <c r="E24" s="15">
        <f>VLOOKUP(C24,RA!B28:D53,3,0)</f>
        <v>687155.03399999999</v>
      </c>
      <c r="F24" s="25">
        <f>VLOOKUP(C24,RA!B28:I57,8,0)</f>
        <v>31295.574700000001</v>
      </c>
      <c r="G24" s="16">
        <f t="shared" si="0"/>
        <v>655859.45929999999</v>
      </c>
      <c r="H24" s="27">
        <f>RA!J28</f>
        <v>4.5543688325799296</v>
      </c>
      <c r="I24" s="20">
        <f>VLOOKUP(B24,RMS!B:D,3,FALSE)</f>
        <v>687155.03398495598</v>
      </c>
      <c r="J24" s="21">
        <f>VLOOKUP(B24,RMS!B:E,4,FALSE)</f>
        <v>655859.46524070797</v>
      </c>
      <c r="K24" s="22">
        <f t="shared" si="1"/>
        <v>1.5044002793729305E-5</v>
      </c>
      <c r="L24" s="22">
        <f t="shared" si="2"/>
        <v>-5.9407079825177789E-3</v>
      </c>
      <c r="M24" s="32"/>
    </row>
    <row r="25" spans="1:13">
      <c r="A25" s="70"/>
      <c r="B25" s="12">
        <v>36</v>
      </c>
      <c r="C25" s="65" t="s">
        <v>27</v>
      </c>
      <c r="D25" s="65"/>
      <c r="E25" s="15">
        <f>VLOOKUP(C25,RA!B28:D54,3,0)</f>
        <v>481864.22739999997</v>
      </c>
      <c r="F25" s="25">
        <f>VLOOKUP(C25,RA!B29:I58,8,0)</f>
        <v>85834.114199999996</v>
      </c>
      <c r="G25" s="16">
        <f t="shared" si="0"/>
        <v>396030.11319999996</v>
      </c>
      <c r="H25" s="27">
        <f>RA!J29</f>
        <v>17.812925160088401</v>
      </c>
      <c r="I25" s="20">
        <f>VLOOKUP(B25,RMS!B:D,3,FALSE)</f>
        <v>481864.227081416</v>
      </c>
      <c r="J25" s="21">
        <f>VLOOKUP(B25,RMS!B:E,4,FALSE)</f>
        <v>396030.09615489701</v>
      </c>
      <c r="K25" s="22">
        <f t="shared" si="1"/>
        <v>3.1858397414907813E-4</v>
      </c>
      <c r="L25" s="22">
        <f t="shared" si="2"/>
        <v>1.7045102955307811E-2</v>
      </c>
      <c r="M25" s="32"/>
    </row>
    <row r="26" spans="1:13">
      <c r="A26" s="70"/>
      <c r="B26" s="12">
        <v>37</v>
      </c>
      <c r="C26" s="65" t="s">
        <v>67</v>
      </c>
      <c r="D26" s="65"/>
      <c r="E26" s="15">
        <f>VLOOKUP(C26,RA!B30:D55,3,0)</f>
        <v>901402.28390000004</v>
      </c>
      <c r="F26" s="25">
        <f>VLOOKUP(C26,RA!B30:I59,8,0)</f>
        <v>116856.852</v>
      </c>
      <c r="G26" s="16">
        <f t="shared" si="0"/>
        <v>784545.43190000008</v>
      </c>
      <c r="H26" s="27">
        <f>RA!J30</f>
        <v>12.963895708629501</v>
      </c>
      <c r="I26" s="20">
        <f>VLOOKUP(B26,RMS!B:D,3,FALSE)</f>
        <v>901402.29568141606</v>
      </c>
      <c r="J26" s="21">
        <f>VLOOKUP(B26,RMS!B:E,4,FALSE)</f>
        <v>784545.40922280599</v>
      </c>
      <c r="K26" s="22">
        <f t="shared" si="1"/>
        <v>-1.1781416018493474E-2</v>
      </c>
      <c r="L26" s="22">
        <f t="shared" si="2"/>
        <v>2.2677194094285369E-2</v>
      </c>
      <c r="M26" s="32"/>
    </row>
    <row r="27" spans="1:13">
      <c r="A27" s="70"/>
      <c r="B27" s="12">
        <v>38</v>
      </c>
      <c r="C27" s="65" t="s">
        <v>29</v>
      </c>
      <c r="D27" s="65"/>
      <c r="E27" s="15">
        <f>VLOOKUP(C27,RA!B30:D56,3,0)</f>
        <v>543142.63379999995</v>
      </c>
      <c r="F27" s="25">
        <f>VLOOKUP(C27,RA!B31:I60,8,0)</f>
        <v>42506.782500000001</v>
      </c>
      <c r="G27" s="16">
        <f t="shared" si="0"/>
        <v>500635.85129999998</v>
      </c>
      <c r="H27" s="27">
        <f>RA!J31</f>
        <v>7.8260810061270503</v>
      </c>
      <c r="I27" s="20">
        <f>VLOOKUP(B27,RMS!B:D,3,FALSE)</f>
        <v>543142.55560707999</v>
      </c>
      <c r="J27" s="21">
        <f>VLOOKUP(B27,RMS!B:E,4,FALSE)</f>
        <v>500637.17552389402</v>
      </c>
      <c r="K27" s="22">
        <f t="shared" si="1"/>
        <v>7.8192919958382845E-2</v>
      </c>
      <c r="L27" s="22">
        <f t="shared" si="2"/>
        <v>-1.3242238940438256</v>
      </c>
      <c r="M27" s="32"/>
    </row>
    <row r="28" spans="1:13">
      <c r="A28" s="70"/>
      <c r="B28" s="12">
        <v>39</v>
      </c>
      <c r="C28" s="65" t="s">
        <v>30</v>
      </c>
      <c r="D28" s="65"/>
      <c r="E28" s="15">
        <f>VLOOKUP(C28,RA!B32:D57,3,0)</f>
        <v>77379.096099999995</v>
      </c>
      <c r="F28" s="25">
        <f>VLOOKUP(C28,RA!B32:I61,8,0)</f>
        <v>19284.4984</v>
      </c>
      <c r="G28" s="16">
        <f t="shared" si="0"/>
        <v>58094.597699999998</v>
      </c>
      <c r="H28" s="27">
        <f>RA!J32</f>
        <v>24.922103477505001</v>
      </c>
      <c r="I28" s="20">
        <f>VLOOKUP(B28,RMS!B:D,3,FALSE)</f>
        <v>77379.011195544997</v>
      </c>
      <c r="J28" s="21">
        <f>VLOOKUP(B28,RMS!B:E,4,FALSE)</f>
        <v>58094.599724737003</v>
      </c>
      <c r="K28" s="22">
        <f t="shared" si="1"/>
        <v>8.4904454997740686E-2</v>
      </c>
      <c r="L28" s="22">
        <f t="shared" si="2"/>
        <v>-2.0247370048309676E-3</v>
      </c>
      <c r="M28" s="32"/>
    </row>
    <row r="29" spans="1:13">
      <c r="A29" s="70"/>
      <c r="B29" s="12">
        <v>40</v>
      </c>
      <c r="C29" s="65" t="s">
        <v>69</v>
      </c>
      <c r="D29" s="65"/>
      <c r="E29" s="15">
        <f>VLOOKUP(C29,RA!B32:D58,3,0)</f>
        <v>0</v>
      </c>
      <c r="F29" s="25">
        <f>VLOOKUP(C29,RA!B33:I62,8,0)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>
      <c r="A30" s="70"/>
      <c r="B30" s="12">
        <v>42</v>
      </c>
      <c r="C30" s="65" t="s">
        <v>31</v>
      </c>
      <c r="D30" s="65"/>
      <c r="E30" s="15">
        <f>VLOOKUP(C30,RA!B34:D60,3,0)</f>
        <v>113036.7273</v>
      </c>
      <c r="F30" s="25">
        <f>VLOOKUP(C30,RA!B34:I64,8,0)</f>
        <v>18110.446</v>
      </c>
      <c r="G30" s="16">
        <f t="shared" si="0"/>
        <v>94926.281300000002</v>
      </c>
      <c r="H30" s="27">
        <f>RA!J34</f>
        <v>16.021735972534699</v>
      </c>
      <c r="I30" s="20">
        <f>VLOOKUP(B30,RMS!B:D,3,FALSE)</f>
        <v>113036.743</v>
      </c>
      <c r="J30" s="21">
        <f>VLOOKUP(B30,RMS!B:E,4,FALSE)</f>
        <v>94926.275200000004</v>
      </c>
      <c r="K30" s="22">
        <f t="shared" si="1"/>
        <v>-1.5700000003562309E-2</v>
      </c>
      <c r="L30" s="22">
        <f t="shared" si="2"/>
        <v>6.0999999986961484E-3</v>
      </c>
      <c r="M30" s="32"/>
    </row>
    <row r="31" spans="1:13" s="36" customFormat="1" ht="12" thickBot="1">
      <c r="A31" s="70"/>
      <c r="B31" s="12">
        <v>43</v>
      </c>
      <c r="C31" s="43" t="s">
        <v>77</v>
      </c>
      <c r="D31" s="42"/>
      <c r="E31" s="15">
        <f>VLOOKUP(C31,RA!B35:D61,3,0)</f>
        <v>4430.6378000000004</v>
      </c>
      <c r="F31" s="25">
        <f>VLOOKUP(C31,RA!B35:I65,8,0)</f>
        <v>103.4372</v>
      </c>
      <c r="G31" s="16">
        <f t="shared" si="0"/>
        <v>4327.2006000000001</v>
      </c>
      <c r="H31" s="27">
        <f>RA!J35</f>
        <v>2.33458939026792</v>
      </c>
      <c r="I31" s="20">
        <f>VLOOKUP(B31,RMS!B:D,3,FALSE)</f>
        <v>4430.6325999999999</v>
      </c>
      <c r="J31" s="21">
        <f>VLOOKUP(B31,RMS!B:E,4,FALSE)</f>
        <v>4327.2004999999999</v>
      </c>
      <c r="K31" s="22">
        <f t="shared" si="1"/>
        <v>5.2000000005136826E-3</v>
      </c>
      <c r="L31" s="22">
        <f t="shared" si="2"/>
        <v>1.0000000020227162E-4</v>
      </c>
    </row>
    <row r="32" spans="1:13" s="35" customFormat="1" ht="12" thickBot="1">
      <c r="A32" s="70"/>
      <c r="B32" s="12">
        <v>70</v>
      </c>
      <c r="C32" s="71" t="s">
        <v>64</v>
      </c>
      <c r="D32" s="72"/>
      <c r="E32" s="15">
        <f>VLOOKUP(C32,RA!B34:D61,3,0)</f>
        <v>230116.89</v>
      </c>
      <c r="F32" s="25">
        <f>VLOOKUP(C32,RA!B34:I65,8,0)</f>
        <v>-11907.21</v>
      </c>
      <c r="G32" s="16">
        <f t="shared" si="0"/>
        <v>242024.1</v>
      </c>
      <c r="H32" s="27">
        <f>RA!J34</f>
        <v>16.021735972534699</v>
      </c>
      <c r="I32" s="20">
        <f>VLOOKUP(B32,RMS!B:D,3,FALSE)</f>
        <v>230116.89</v>
      </c>
      <c r="J32" s="21">
        <f>VLOOKUP(B32,RMS!B:E,4,FALSE)</f>
        <v>242024.1</v>
      </c>
      <c r="K32" s="22">
        <f t="shared" si="1"/>
        <v>0</v>
      </c>
      <c r="L32" s="22">
        <f t="shared" si="2"/>
        <v>0</v>
      </c>
    </row>
    <row r="33" spans="1:13">
      <c r="A33" s="70"/>
      <c r="B33" s="12">
        <v>71</v>
      </c>
      <c r="C33" s="65" t="s">
        <v>35</v>
      </c>
      <c r="D33" s="65"/>
      <c r="E33" s="15">
        <f>VLOOKUP(C33,RA!B34:D61,3,0)</f>
        <v>51468.4</v>
      </c>
      <c r="F33" s="25">
        <f>VLOOKUP(C33,RA!B34:I65,8,0)</f>
        <v>-6886.57</v>
      </c>
      <c r="G33" s="16">
        <f t="shared" si="0"/>
        <v>58354.97</v>
      </c>
      <c r="H33" s="27">
        <f>RA!J34</f>
        <v>16.021735972534699</v>
      </c>
      <c r="I33" s="20">
        <f>VLOOKUP(B33,RMS!B:D,3,FALSE)</f>
        <v>51468.4</v>
      </c>
      <c r="J33" s="21">
        <f>VLOOKUP(B33,RMS!B:E,4,FALSE)</f>
        <v>58354.97</v>
      </c>
      <c r="K33" s="22">
        <f t="shared" si="1"/>
        <v>0</v>
      </c>
      <c r="L33" s="22">
        <f t="shared" si="2"/>
        <v>0</v>
      </c>
      <c r="M33" s="32"/>
    </row>
    <row r="34" spans="1:13">
      <c r="A34" s="70"/>
      <c r="B34" s="12">
        <v>72</v>
      </c>
      <c r="C34" s="65" t="s">
        <v>36</v>
      </c>
      <c r="D34" s="65"/>
      <c r="E34" s="15">
        <f>VLOOKUP(C34,RA!B34:D62,3,0)</f>
        <v>862826.71</v>
      </c>
      <c r="F34" s="25">
        <f>VLOOKUP(C34,RA!B34:I66,8,0)</f>
        <v>-19335.05</v>
      </c>
      <c r="G34" s="16">
        <f t="shared" si="0"/>
        <v>882161.76</v>
      </c>
      <c r="H34" s="27">
        <f>RA!J35</f>
        <v>2.33458939026792</v>
      </c>
      <c r="I34" s="20">
        <f>VLOOKUP(B34,RMS!B:D,3,FALSE)</f>
        <v>862826.71</v>
      </c>
      <c r="J34" s="21">
        <f>VLOOKUP(B34,RMS!B:E,4,FALSE)</f>
        <v>882161.76</v>
      </c>
      <c r="K34" s="22">
        <f t="shared" si="1"/>
        <v>0</v>
      </c>
      <c r="L34" s="22">
        <f t="shared" si="2"/>
        <v>0</v>
      </c>
      <c r="M34" s="32"/>
    </row>
    <row r="35" spans="1:13">
      <c r="A35" s="70"/>
      <c r="B35" s="12">
        <v>73</v>
      </c>
      <c r="C35" s="65" t="s">
        <v>37</v>
      </c>
      <c r="D35" s="65"/>
      <c r="E35" s="15">
        <f>VLOOKUP(C35,RA!B34:D63,3,0)</f>
        <v>124636.93</v>
      </c>
      <c r="F35" s="25">
        <f>VLOOKUP(C35,RA!B34:I67,8,0)</f>
        <v>-8537.6</v>
      </c>
      <c r="G35" s="16">
        <f t="shared" si="0"/>
        <v>133174.53</v>
      </c>
      <c r="H35" s="27">
        <f>RA!J34</f>
        <v>16.021735972534699</v>
      </c>
      <c r="I35" s="20">
        <f>VLOOKUP(B35,RMS!B:D,3,FALSE)</f>
        <v>124636.93</v>
      </c>
      <c r="J35" s="21">
        <f>VLOOKUP(B35,RMS!B:E,4,FALSE)</f>
        <v>133174.53</v>
      </c>
      <c r="K35" s="22">
        <f t="shared" si="1"/>
        <v>0</v>
      </c>
      <c r="L35" s="22">
        <f t="shared" si="2"/>
        <v>0</v>
      </c>
      <c r="M35" s="32"/>
    </row>
    <row r="36" spans="1:13" s="35" customFormat="1">
      <c r="A36" s="70"/>
      <c r="B36" s="12">
        <v>74</v>
      </c>
      <c r="C36" s="65" t="s">
        <v>65</v>
      </c>
      <c r="D36" s="65"/>
      <c r="E36" s="15">
        <f>VLOOKUP(C36,RA!B35:D64,3,0)</f>
        <v>0</v>
      </c>
      <c r="F36" s="25">
        <f>VLOOKUP(C36,RA!B35:I68,8,0)</f>
        <v>0</v>
      </c>
      <c r="G36" s="16">
        <f t="shared" si="0"/>
        <v>0</v>
      </c>
      <c r="H36" s="27">
        <f>RA!J35</f>
        <v>2.33458939026792</v>
      </c>
      <c r="I36" s="20">
        <f>VLOOKUP(B36,RMS!B:D,3,FALSE)</f>
        <v>0</v>
      </c>
      <c r="J36" s="21">
        <f>VLOOKUP(B36,RMS!B:E,4,FALSE)</f>
        <v>0</v>
      </c>
      <c r="K36" s="22">
        <f t="shared" si="1"/>
        <v>0</v>
      </c>
      <c r="L36" s="22">
        <f t="shared" si="2"/>
        <v>0</v>
      </c>
    </row>
    <row r="37" spans="1:13" ht="11.25" customHeight="1">
      <c r="A37" s="70"/>
      <c r="B37" s="12">
        <v>75</v>
      </c>
      <c r="C37" s="65" t="s">
        <v>32</v>
      </c>
      <c r="D37" s="65"/>
      <c r="E37" s="15">
        <f>VLOOKUP(C37,RA!B8:D64,3,0)</f>
        <v>37299.145199999999</v>
      </c>
      <c r="F37" s="25">
        <f>VLOOKUP(C37,RA!B8:I68,8,0)</f>
        <v>1606.9612</v>
      </c>
      <c r="G37" s="16">
        <f t="shared" si="0"/>
        <v>35692.184000000001</v>
      </c>
      <c r="H37" s="27">
        <f>RA!J35</f>
        <v>2.33458939026792</v>
      </c>
      <c r="I37" s="20">
        <f>VLOOKUP(B37,RMS!B:D,3,FALSE)</f>
        <v>37299.145299145297</v>
      </c>
      <c r="J37" s="21">
        <f>VLOOKUP(B37,RMS!B:E,4,FALSE)</f>
        <v>35692.183760683802</v>
      </c>
      <c r="K37" s="22">
        <f t="shared" si="1"/>
        <v>-9.9145298008807003E-5</v>
      </c>
      <c r="L37" s="22">
        <f t="shared" si="2"/>
        <v>2.3931619944050908E-4</v>
      </c>
      <c r="M37" s="32"/>
    </row>
    <row r="38" spans="1:13">
      <c r="A38" s="70"/>
      <c r="B38" s="12">
        <v>76</v>
      </c>
      <c r="C38" s="65" t="s">
        <v>33</v>
      </c>
      <c r="D38" s="65"/>
      <c r="E38" s="15">
        <f>VLOOKUP(C38,RA!B8:D65,3,0)</f>
        <v>459773.44089999999</v>
      </c>
      <c r="F38" s="25">
        <f>VLOOKUP(C38,RA!B8:I69,8,0)</f>
        <v>26539.177500000002</v>
      </c>
      <c r="G38" s="16">
        <f t="shared" si="0"/>
        <v>433234.2634</v>
      </c>
      <c r="H38" s="27">
        <f>RA!J36</f>
        <v>-5.1744180968202702</v>
      </c>
      <c r="I38" s="20">
        <f>VLOOKUP(B38,RMS!B:D,3,FALSE)</f>
        <v>459773.434881197</v>
      </c>
      <c r="J38" s="21">
        <f>VLOOKUP(B38,RMS!B:E,4,FALSE)</f>
        <v>433234.26644529903</v>
      </c>
      <c r="K38" s="22">
        <f t="shared" si="1"/>
        <v>6.0188029892742634E-3</v>
      </c>
      <c r="L38" s="22">
        <f t="shared" si="2"/>
        <v>-3.0452990322373807E-3</v>
      </c>
      <c r="M38" s="32"/>
    </row>
    <row r="39" spans="1:13">
      <c r="A39" s="70"/>
      <c r="B39" s="12">
        <v>77</v>
      </c>
      <c r="C39" s="65" t="s">
        <v>38</v>
      </c>
      <c r="D39" s="65"/>
      <c r="E39" s="15">
        <f>VLOOKUP(C39,RA!B9:D66,3,0)</f>
        <v>41688.94</v>
      </c>
      <c r="F39" s="25">
        <f>VLOOKUP(C39,RA!B9:I70,8,0)</f>
        <v>-1344.84</v>
      </c>
      <c r="G39" s="16">
        <f t="shared" si="0"/>
        <v>43033.78</v>
      </c>
      <c r="H39" s="27">
        <f>RA!J37</f>
        <v>-13.380190563530199</v>
      </c>
      <c r="I39" s="20">
        <f>VLOOKUP(B39,RMS!B:D,3,FALSE)</f>
        <v>41688.94</v>
      </c>
      <c r="J39" s="21">
        <f>VLOOKUP(B39,RMS!B:E,4,FALSE)</f>
        <v>43033.78</v>
      </c>
      <c r="K39" s="22">
        <f t="shared" si="1"/>
        <v>0</v>
      </c>
      <c r="L39" s="22">
        <f t="shared" si="2"/>
        <v>0</v>
      </c>
      <c r="M39" s="32"/>
    </row>
    <row r="40" spans="1:13">
      <c r="A40" s="70"/>
      <c r="B40" s="12">
        <v>78</v>
      </c>
      <c r="C40" s="65" t="s">
        <v>39</v>
      </c>
      <c r="D40" s="65"/>
      <c r="E40" s="15">
        <f>VLOOKUP(C40,RA!B10:D67,3,0)</f>
        <v>22110.29</v>
      </c>
      <c r="F40" s="25">
        <f>VLOOKUP(C40,RA!B10:I71,8,0)</f>
        <v>3108.74</v>
      </c>
      <c r="G40" s="16">
        <f t="shared" si="0"/>
        <v>19001.550000000003</v>
      </c>
      <c r="H40" s="27">
        <f>RA!J38</f>
        <v>-2.2408960890883902</v>
      </c>
      <c r="I40" s="20">
        <f>VLOOKUP(B40,RMS!B:D,3,FALSE)</f>
        <v>22110.29</v>
      </c>
      <c r="J40" s="21">
        <f>VLOOKUP(B40,RMS!B:E,4,FALSE)</f>
        <v>19001.55</v>
      </c>
      <c r="K40" s="22">
        <f t="shared" si="1"/>
        <v>0</v>
      </c>
      <c r="L40" s="22">
        <f t="shared" si="2"/>
        <v>0</v>
      </c>
      <c r="M40" s="32"/>
    </row>
    <row r="41" spans="1:13" s="36" customFormat="1">
      <c r="A41" s="70"/>
      <c r="B41" s="12">
        <v>9101</v>
      </c>
      <c r="C41" s="66" t="s">
        <v>71</v>
      </c>
      <c r="D41" s="67"/>
      <c r="E41" s="15">
        <f>VLOOKUP(C41,RA!B11:D68,3,0)</f>
        <v>0</v>
      </c>
      <c r="F41" s="25">
        <f>VLOOKUP(C41,RA!B11:I72,8,0)</f>
        <v>0</v>
      </c>
      <c r="G41" s="16">
        <f t="shared" si="0"/>
        <v>0</v>
      </c>
      <c r="H41" s="27">
        <f>RA!J39</f>
        <v>-6.8499761667749697</v>
      </c>
      <c r="I41" s="20">
        <f>VLOOKUP(B41,RMS!B:D,3,FALSE)</f>
        <v>0</v>
      </c>
      <c r="J41" s="21">
        <f>VLOOKUP(B41,RMS!B:E,4,FALSE)</f>
        <v>0</v>
      </c>
      <c r="K41" s="22">
        <f t="shared" si="1"/>
        <v>0</v>
      </c>
      <c r="L41" s="22">
        <f t="shared" si="2"/>
        <v>0</v>
      </c>
    </row>
    <row r="42" spans="1:13">
      <c r="A42" s="70"/>
      <c r="B42" s="12">
        <v>99</v>
      </c>
      <c r="C42" s="65" t="s">
        <v>34</v>
      </c>
      <c r="D42" s="65"/>
      <c r="E42" s="15">
        <f>VLOOKUP(C42,RA!B8:D68,3,0)</f>
        <v>5986.3248000000003</v>
      </c>
      <c r="F42" s="25">
        <f>VLOOKUP(C42,RA!B8:I72,8,0)</f>
        <v>452.81380000000001</v>
      </c>
      <c r="G42" s="16">
        <f t="shared" si="0"/>
        <v>5533.5110000000004</v>
      </c>
      <c r="H42" s="27">
        <f>RA!J39</f>
        <v>-6.8499761667749697</v>
      </c>
      <c r="I42" s="20">
        <f>VLOOKUP(B42,RMS!B:D,3,FALSE)</f>
        <v>5986.3247863247898</v>
      </c>
      <c r="J42" s="21">
        <f>VLOOKUP(B42,RMS!B:E,4,FALSE)</f>
        <v>5533.51111111111</v>
      </c>
      <c r="K42" s="22">
        <f t="shared" si="1"/>
        <v>1.3675210539076943E-5</v>
      </c>
      <c r="L42" s="22">
        <f t="shared" si="2"/>
        <v>-1.1111110961792292E-4</v>
      </c>
      <c r="M42" s="32"/>
    </row>
  </sheetData>
  <mergeCells count="41">
    <mergeCell ref="C2:D2"/>
    <mergeCell ref="C4:D4"/>
    <mergeCell ref="C5:D5"/>
    <mergeCell ref="C6:D6"/>
    <mergeCell ref="C7:D7"/>
    <mergeCell ref="A3:D3"/>
    <mergeCell ref="A4:A42"/>
    <mergeCell ref="C30:D30"/>
    <mergeCell ref="C33:D33"/>
    <mergeCell ref="C34:D34"/>
    <mergeCell ref="C35:D35"/>
    <mergeCell ref="C37:D37"/>
    <mergeCell ref="C32:D32"/>
    <mergeCell ref="C36:D36"/>
    <mergeCell ref="C29:D29"/>
    <mergeCell ref="C27:D27"/>
    <mergeCell ref="C38:D38"/>
    <mergeCell ref="C39:D39"/>
    <mergeCell ref="C42:D42"/>
    <mergeCell ref="C40:D40"/>
    <mergeCell ref="C10:D10"/>
    <mergeCell ref="C23:D23"/>
    <mergeCell ref="C24:D24"/>
    <mergeCell ref="C25:D25"/>
    <mergeCell ref="C26:D26"/>
    <mergeCell ref="C28:D28"/>
    <mergeCell ref="C41:D41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45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6"/>
  <sheetViews>
    <sheetView workbookViewId="0">
      <selection sqref="A1:XFD1048576"/>
    </sheetView>
  </sheetViews>
  <sheetFormatPr defaultRowHeight="11.25"/>
  <cols>
    <col min="1" max="1" width="8.85546875" style="41" customWidth="1"/>
    <col min="2" max="3" width="9.140625" style="41"/>
    <col min="4" max="5" width="13.140625" style="41" bestFit="1" customWidth="1"/>
    <col min="6" max="7" width="14" style="41" bestFit="1" customWidth="1"/>
    <col min="8" max="8" width="9.140625" style="41"/>
    <col min="9" max="9" width="14" style="41" bestFit="1" customWidth="1"/>
    <col min="10" max="10" width="9.140625" style="41"/>
    <col min="11" max="11" width="14" style="41" bestFit="1" customWidth="1"/>
    <col min="12" max="12" width="12" style="41" bestFit="1" customWidth="1"/>
    <col min="13" max="13" width="14" style="41" bestFit="1" customWidth="1"/>
    <col min="14" max="15" width="15.85546875" style="41" bestFit="1" customWidth="1"/>
    <col min="16" max="17" width="10.5703125" style="41" bestFit="1" customWidth="1"/>
    <col min="18" max="18" width="12" style="41" bestFit="1" customWidth="1"/>
    <col min="19" max="20" width="9.140625" style="41"/>
    <col min="21" max="21" width="12" style="41" bestFit="1" customWidth="1"/>
    <col min="22" max="22" width="41.140625" style="41" bestFit="1" customWidth="1"/>
    <col min="23" max="16384" width="9.140625" style="41"/>
  </cols>
  <sheetData>
    <row r="1" spans="1:23" ht="12.7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44" t="s">
        <v>45</v>
      </c>
      <c r="W1" s="75"/>
    </row>
    <row r="2" spans="1:23" ht="12.7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44"/>
      <c r="W2" s="75"/>
    </row>
    <row r="3" spans="1:23" ht="23.25" thickBot="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45" t="s">
        <v>46</v>
      </c>
      <c r="W3" s="75"/>
    </row>
    <row r="4" spans="1:23" ht="12.75" thickTop="1" thickBot="1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W4" s="75"/>
    </row>
    <row r="5" spans="1:23" ht="22.5" thickTop="1" thickBot="1">
      <c r="A5" s="46"/>
      <c r="B5" s="47"/>
      <c r="C5" s="48"/>
      <c r="D5" s="49" t="s">
        <v>0</v>
      </c>
      <c r="E5" s="49" t="s">
        <v>73</v>
      </c>
      <c r="F5" s="49" t="s">
        <v>74</v>
      </c>
      <c r="G5" s="49" t="s">
        <v>47</v>
      </c>
      <c r="H5" s="49" t="s">
        <v>48</v>
      </c>
      <c r="I5" s="49" t="s">
        <v>1</v>
      </c>
      <c r="J5" s="49" t="s">
        <v>2</v>
      </c>
      <c r="K5" s="49" t="s">
        <v>49</v>
      </c>
      <c r="L5" s="49" t="s">
        <v>50</v>
      </c>
      <c r="M5" s="49" t="s">
        <v>51</v>
      </c>
      <c r="N5" s="49" t="s">
        <v>52</v>
      </c>
      <c r="O5" s="49" t="s">
        <v>53</v>
      </c>
      <c r="P5" s="49" t="s">
        <v>75</v>
      </c>
      <c r="Q5" s="49" t="s">
        <v>76</v>
      </c>
      <c r="R5" s="49" t="s">
        <v>54</v>
      </c>
      <c r="S5" s="49" t="s">
        <v>55</v>
      </c>
      <c r="T5" s="49" t="s">
        <v>56</v>
      </c>
      <c r="U5" s="50" t="s">
        <v>57</v>
      </c>
    </row>
    <row r="6" spans="1:23" ht="12" thickBot="1">
      <c r="A6" s="51" t="s">
        <v>3</v>
      </c>
      <c r="B6" s="76" t="s">
        <v>4</v>
      </c>
      <c r="C6" s="77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1:23" ht="12" thickBot="1">
      <c r="A7" s="78" t="s">
        <v>5</v>
      </c>
      <c r="B7" s="79"/>
      <c r="C7" s="80"/>
      <c r="D7" s="53">
        <v>13740582.8018</v>
      </c>
      <c r="E7" s="53">
        <v>16033496.1075</v>
      </c>
      <c r="F7" s="54">
        <v>85.699230596205098</v>
      </c>
      <c r="G7" s="53">
        <v>19602913.9509</v>
      </c>
      <c r="H7" s="54">
        <v>-29.9054067358739</v>
      </c>
      <c r="I7" s="53">
        <v>1610974.5212000001</v>
      </c>
      <c r="J7" s="54">
        <v>11.7242080953725</v>
      </c>
      <c r="K7" s="53">
        <v>2200024.395</v>
      </c>
      <c r="L7" s="54">
        <v>11.222945734039699</v>
      </c>
      <c r="M7" s="54">
        <v>-0.26774697368753497</v>
      </c>
      <c r="N7" s="53">
        <v>406669324.9418</v>
      </c>
      <c r="O7" s="53">
        <v>3854162060.7294998</v>
      </c>
      <c r="P7" s="53">
        <v>754464</v>
      </c>
      <c r="Q7" s="53">
        <v>761104</v>
      </c>
      <c r="R7" s="54">
        <v>-0.87241691017259104</v>
      </c>
      <c r="S7" s="53">
        <v>18.212377001155801</v>
      </c>
      <c r="T7" s="53">
        <v>17.600702096296999</v>
      </c>
      <c r="U7" s="55">
        <v>3.3585671152096901</v>
      </c>
    </row>
    <row r="8" spans="1:23" ht="12" thickBot="1">
      <c r="A8" s="81">
        <v>42543</v>
      </c>
      <c r="B8" s="71" t="s">
        <v>6</v>
      </c>
      <c r="C8" s="72"/>
      <c r="D8" s="56">
        <v>441139.96730000002</v>
      </c>
      <c r="E8" s="56">
        <v>600847.91899999999</v>
      </c>
      <c r="F8" s="57">
        <v>73.419571467301694</v>
      </c>
      <c r="G8" s="56">
        <v>702175.77850000001</v>
      </c>
      <c r="H8" s="57">
        <v>-37.175279921735402</v>
      </c>
      <c r="I8" s="56">
        <v>126173.0753</v>
      </c>
      <c r="J8" s="57">
        <v>28.6015969199624</v>
      </c>
      <c r="K8" s="56">
        <v>168039.09880000001</v>
      </c>
      <c r="L8" s="57">
        <v>23.9312012668634</v>
      </c>
      <c r="M8" s="57">
        <v>-0.24914453718791299</v>
      </c>
      <c r="N8" s="56">
        <v>11813578.304400001</v>
      </c>
      <c r="O8" s="56">
        <v>137270291.0742</v>
      </c>
      <c r="P8" s="56">
        <v>19987</v>
      </c>
      <c r="Q8" s="56">
        <v>20785</v>
      </c>
      <c r="R8" s="57">
        <v>-3.8393071926870399</v>
      </c>
      <c r="S8" s="56">
        <v>22.071344739080399</v>
      </c>
      <c r="T8" s="56">
        <v>21.841962992542701</v>
      </c>
      <c r="U8" s="58">
        <v>1.03927399643914</v>
      </c>
    </row>
    <row r="9" spans="1:23" ht="12" thickBot="1">
      <c r="A9" s="82"/>
      <c r="B9" s="71" t="s">
        <v>7</v>
      </c>
      <c r="C9" s="72"/>
      <c r="D9" s="56">
        <v>47400.383800000003</v>
      </c>
      <c r="E9" s="56">
        <v>68773.973199999993</v>
      </c>
      <c r="F9" s="57">
        <v>68.921979630515196</v>
      </c>
      <c r="G9" s="56">
        <v>116074.9593</v>
      </c>
      <c r="H9" s="57">
        <v>-59.163988438288399</v>
      </c>
      <c r="I9" s="56">
        <v>10707.162700000001</v>
      </c>
      <c r="J9" s="57">
        <v>22.588767941579398</v>
      </c>
      <c r="K9" s="56">
        <v>26242.866000000002</v>
      </c>
      <c r="L9" s="57">
        <v>22.608550679888101</v>
      </c>
      <c r="M9" s="57">
        <v>-0.59199720411634904</v>
      </c>
      <c r="N9" s="56">
        <v>1807441.8574000001</v>
      </c>
      <c r="O9" s="56">
        <v>19409343.059700001</v>
      </c>
      <c r="P9" s="56">
        <v>2898</v>
      </c>
      <c r="Q9" s="56">
        <v>2772</v>
      </c>
      <c r="R9" s="57">
        <v>4.5454545454545396</v>
      </c>
      <c r="S9" s="56">
        <v>16.3562400966184</v>
      </c>
      <c r="T9" s="56">
        <v>16.8056203823954</v>
      </c>
      <c r="U9" s="58">
        <v>-2.74745469082431</v>
      </c>
    </row>
    <row r="10" spans="1:23" ht="12" thickBot="1">
      <c r="A10" s="82"/>
      <c r="B10" s="71" t="s">
        <v>8</v>
      </c>
      <c r="C10" s="72"/>
      <c r="D10" s="56">
        <v>83856.478199999998</v>
      </c>
      <c r="E10" s="56">
        <v>108309.5287</v>
      </c>
      <c r="F10" s="57">
        <v>77.422992424119002</v>
      </c>
      <c r="G10" s="56">
        <v>190559.1807</v>
      </c>
      <c r="H10" s="57">
        <v>-55.994522073425301</v>
      </c>
      <c r="I10" s="56">
        <v>25910.857599999999</v>
      </c>
      <c r="J10" s="57">
        <v>30.899052948779801</v>
      </c>
      <c r="K10" s="56">
        <v>48857.161</v>
      </c>
      <c r="L10" s="57">
        <v>25.638838716942502</v>
      </c>
      <c r="M10" s="57">
        <v>-0.46966100629547403</v>
      </c>
      <c r="N10" s="56">
        <v>4186497.9789</v>
      </c>
      <c r="O10" s="56">
        <v>35014168.351800002</v>
      </c>
      <c r="P10" s="56">
        <v>80195</v>
      </c>
      <c r="Q10" s="56">
        <v>80870</v>
      </c>
      <c r="R10" s="57">
        <v>-0.83467293186595404</v>
      </c>
      <c r="S10" s="56">
        <v>1.045657188104</v>
      </c>
      <c r="T10" s="56">
        <v>1.0013285346853</v>
      </c>
      <c r="U10" s="58">
        <v>4.2393103517106603</v>
      </c>
    </row>
    <row r="11" spans="1:23" ht="12" thickBot="1">
      <c r="A11" s="82"/>
      <c r="B11" s="71" t="s">
        <v>9</v>
      </c>
      <c r="C11" s="72"/>
      <c r="D11" s="56">
        <v>61134.955399999999</v>
      </c>
      <c r="E11" s="56">
        <v>65173.513899999998</v>
      </c>
      <c r="F11" s="57">
        <v>93.803374625163499</v>
      </c>
      <c r="G11" s="56">
        <v>77072.032099999997</v>
      </c>
      <c r="H11" s="57">
        <v>-20.6781581667937</v>
      </c>
      <c r="I11" s="56">
        <v>15869.3997</v>
      </c>
      <c r="J11" s="57">
        <v>25.957980334111799</v>
      </c>
      <c r="K11" s="56">
        <v>18426.2552</v>
      </c>
      <c r="L11" s="57">
        <v>23.907836212352802</v>
      </c>
      <c r="M11" s="57">
        <v>-0.13876153739583499</v>
      </c>
      <c r="N11" s="56">
        <v>1515830.2127</v>
      </c>
      <c r="O11" s="56">
        <v>11676100.9344</v>
      </c>
      <c r="P11" s="56">
        <v>2984</v>
      </c>
      <c r="Q11" s="56">
        <v>3019</v>
      </c>
      <c r="R11" s="57">
        <v>-1.1593242795627701</v>
      </c>
      <c r="S11" s="56">
        <v>20.487585589812301</v>
      </c>
      <c r="T11" s="56">
        <v>20.706688671745599</v>
      </c>
      <c r="U11" s="58">
        <v>-1.0694431560653599</v>
      </c>
    </row>
    <row r="12" spans="1:23" ht="12" thickBot="1">
      <c r="A12" s="82"/>
      <c r="B12" s="71" t="s">
        <v>10</v>
      </c>
      <c r="C12" s="72"/>
      <c r="D12" s="56">
        <v>185496.19099999999</v>
      </c>
      <c r="E12" s="56">
        <v>262194.87449999998</v>
      </c>
      <c r="F12" s="57">
        <v>70.747451243559695</v>
      </c>
      <c r="G12" s="56">
        <v>244953.40270000001</v>
      </c>
      <c r="H12" s="57">
        <v>-24.272866204197499</v>
      </c>
      <c r="I12" s="56">
        <v>44444.781799999997</v>
      </c>
      <c r="J12" s="57">
        <v>23.9599430912304</v>
      </c>
      <c r="K12" s="56">
        <v>31689.607800000002</v>
      </c>
      <c r="L12" s="57">
        <v>12.9369943224716</v>
      </c>
      <c r="M12" s="57">
        <v>0.40250337209916498</v>
      </c>
      <c r="N12" s="56">
        <v>5958236.8585000001</v>
      </c>
      <c r="O12" s="56">
        <v>40866128.460900001</v>
      </c>
      <c r="P12" s="56">
        <v>2077</v>
      </c>
      <c r="Q12" s="56">
        <v>2478</v>
      </c>
      <c r="R12" s="57">
        <v>-16.182405165456</v>
      </c>
      <c r="S12" s="56">
        <v>89.309673086182002</v>
      </c>
      <c r="T12" s="56">
        <v>78.501155407586793</v>
      </c>
      <c r="U12" s="58">
        <v>12.1022922882779</v>
      </c>
    </row>
    <row r="13" spans="1:23" ht="12" thickBot="1">
      <c r="A13" s="82"/>
      <c r="B13" s="71" t="s">
        <v>11</v>
      </c>
      <c r="C13" s="72"/>
      <c r="D13" s="56">
        <v>204436.59020000001</v>
      </c>
      <c r="E13" s="56">
        <v>271821.44160000002</v>
      </c>
      <c r="F13" s="57">
        <v>75.209883737148104</v>
      </c>
      <c r="G13" s="56">
        <v>335445.26699999999</v>
      </c>
      <c r="H13" s="57">
        <v>-39.0551573351011</v>
      </c>
      <c r="I13" s="56">
        <v>66710.337</v>
      </c>
      <c r="J13" s="57">
        <v>32.6313097546469</v>
      </c>
      <c r="K13" s="56">
        <v>92133.102199999994</v>
      </c>
      <c r="L13" s="57">
        <v>27.465912106609</v>
      </c>
      <c r="M13" s="57">
        <v>-0.27593519151035401</v>
      </c>
      <c r="N13" s="56">
        <v>5481659.3720000004</v>
      </c>
      <c r="O13" s="56">
        <v>60053606.396200001</v>
      </c>
      <c r="P13" s="56">
        <v>8282</v>
      </c>
      <c r="Q13" s="56">
        <v>8692</v>
      </c>
      <c r="R13" s="57">
        <v>-4.7169811320754702</v>
      </c>
      <c r="S13" s="56">
        <v>24.684447017628599</v>
      </c>
      <c r="T13" s="56">
        <v>23.125734514496099</v>
      </c>
      <c r="U13" s="58">
        <v>6.3145530544773303</v>
      </c>
    </row>
    <row r="14" spans="1:23" ht="12" thickBot="1">
      <c r="A14" s="82"/>
      <c r="B14" s="71" t="s">
        <v>12</v>
      </c>
      <c r="C14" s="72"/>
      <c r="D14" s="56">
        <v>120778.54949999999</v>
      </c>
      <c r="E14" s="56">
        <v>159124.18350000001</v>
      </c>
      <c r="F14" s="57">
        <v>75.902070221777507</v>
      </c>
      <c r="G14" s="56">
        <v>190420.20699999999</v>
      </c>
      <c r="H14" s="57">
        <v>-36.572619364918602</v>
      </c>
      <c r="I14" s="56">
        <v>25878.394700000001</v>
      </c>
      <c r="J14" s="57">
        <v>21.4263168477611</v>
      </c>
      <c r="K14" s="56">
        <v>38170.524899999997</v>
      </c>
      <c r="L14" s="57">
        <v>20.045417186212799</v>
      </c>
      <c r="M14" s="57">
        <v>-0.32203199280605099</v>
      </c>
      <c r="N14" s="56">
        <v>3007790.4663999998</v>
      </c>
      <c r="O14" s="56">
        <v>27563203.175000001</v>
      </c>
      <c r="P14" s="56">
        <v>2173</v>
      </c>
      <c r="Q14" s="56">
        <v>2189</v>
      </c>
      <c r="R14" s="57">
        <v>-0.73092736409319203</v>
      </c>
      <c r="S14" s="56">
        <v>55.581476990336</v>
      </c>
      <c r="T14" s="56">
        <v>53.359794563727696</v>
      </c>
      <c r="U14" s="58">
        <v>3.9971633481321698</v>
      </c>
    </row>
    <row r="15" spans="1:23" ht="12" thickBot="1">
      <c r="A15" s="82"/>
      <c r="B15" s="71" t="s">
        <v>13</v>
      </c>
      <c r="C15" s="72"/>
      <c r="D15" s="56">
        <v>75539.850699999995</v>
      </c>
      <c r="E15" s="56">
        <v>116541.23420000001</v>
      </c>
      <c r="F15" s="57">
        <v>64.818131726976304</v>
      </c>
      <c r="G15" s="56">
        <v>155233.93400000001</v>
      </c>
      <c r="H15" s="57">
        <v>-51.338055569731303</v>
      </c>
      <c r="I15" s="56">
        <v>22976.449799999999</v>
      </c>
      <c r="J15" s="57">
        <v>30.416329377256801</v>
      </c>
      <c r="K15" s="56">
        <v>24193.933400000002</v>
      </c>
      <c r="L15" s="57">
        <v>15.585466899267001</v>
      </c>
      <c r="M15" s="57">
        <v>-5.0321854651380997E-2</v>
      </c>
      <c r="N15" s="56">
        <v>2523551.7396</v>
      </c>
      <c r="O15" s="56">
        <v>22997973.007399999</v>
      </c>
      <c r="P15" s="56">
        <v>3095</v>
      </c>
      <c r="Q15" s="56">
        <v>3765</v>
      </c>
      <c r="R15" s="57">
        <v>-17.7954847277556</v>
      </c>
      <c r="S15" s="56">
        <v>24.407060000000001</v>
      </c>
      <c r="T15" s="56">
        <v>21.504479681274901</v>
      </c>
      <c r="U15" s="58">
        <v>11.8923799864674</v>
      </c>
    </row>
    <row r="16" spans="1:23" ht="12" thickBot="1">
      <c r="A16" s="82"/>
      <c r="B16" s="71" t="s">
        <v>14</v>
      </c>
      <c r="C16" s="72"/>
      <c r="D16" s="56">
        <v>730005.38840000005</v>
      </c>
      <c r="E16" s="56">
        <v>819338.7966</v>
      </c>
      <c r="F16" s="57">
        <v>89.096890252151397</v>
      </c>
      <c r="G16" s="56">
        <v>1042208.0747</v>
      </c>
      <c r="H16" s="57">
        <v>-29.955888260592101</v>
      </c>
      <c r="I16" s="56">
        <v>62189.431299999997</v>
      </c>
      <c r="J16" s="57">
        <v>8.5190372959170304</v>
      </c>
      <c r="K16" s="56">
        <v>34117.902999999998</v>
      </c>
      <c r="L16" s="57">
        <v>3.27361721984555</v>
      </c>
      <c r="M16" s="57">
        <v>0.82278000204174295</v>
      </c>
      <c r="N16" s="56">
        <v>22899985.391100001</v>
      </c>
      <c r="O16" s="56">
        <v>195294139.2938</v>
      </c>
      <c r="P16" s="56">
        <v>46080</v>
      </c>
      <c r="Q16" s="56">
        <v>46209</v>
      </c>
      <c r="R16" s="57">
        <v>-0.279166396156594</v>
      </c>
      <c r="S16" s="56">
        <v>15.8421308246528</v>
      </c>
      <c r="T16" s="56">
        <v>16.722485147914899</v>
      </c>
      <c r="U16" s="58">
        <v>-5.5570449013851402</v>
      </c>
    </row>
    <row r="17" spans="1:21" ht="12" thickBot="1">
      <c r="A17" s="82"/>
      <c r="B17" s="71" t="s">
        <v>15</v>
      </c>
      <c r="C17" s="72"/>
      <c r="D17" s="56">
        <v>481178.88959999999</v>
      </c>
      <c r="E17" s="56">
        <v>517772.22649999999</v>
      </c>
      <c r="F17" s="57">
        <v>92.932541564200704</v>
      </c>
      <c r="G17" s="56">
        <v>478287.07980000001</v>
      </c>
      <c r="H17" s="57">
        <v>0.60461800498754503</v>
      </c>
      <c r="I17" s="56">
        <v>38795.505599999997</v>
      </c>
      <c r="J17" s="57">
        <v>8.0625951051697999</v>
      </c>
      <c r="K17" s="56">
        <v>52975.795400000003</v>
      </c>
      <c r="L17" s="57">
        <v>11.0761502113234</v>
      </c>
      <c r="M17" s="57">
        <v>-0.26767488232937398</v>
      </c>
      <c r="N17" s="56">
        <v>18973552.168099999</v>
      </c>
      <c r="O17" s="56">
        <v>217347702.80500001</v>
      </c>
      <c r="P17" s="56">
        <v>12057</v>
      </c>
      <c r="Q17" s="56">
        <v>13511</v>
      </c>
      <c r="R17" s="57">
        <v>-10.7616016579084</v>
      </c>
      <c r="S17" s="56">
        <v>39.908674595670597</v>
      </c>
      <c r="T17" s="56">
        <v>30.046908171119799</v>
      </c>
      <c r="U17" s="58">
        <v>24.7108342345716</v>
      </c>
    </row>
    <row r="18" spans="1:21" ht="12" customHeight="1" thickBot="1">
      <c r="A18" s="82"/>
      <c r="B18" s="71" t="s">
        <v>16</v>
      </c>
      <c r="C18" s="72"/>
      <c r="D18" s="56">
        <v>1058503.8347</v>
      </c>
      <c r="E18" s="56">
        <v>1537294.9861999999</v>
      </c>
      <c r="F18" s="57">
        <v>68.854959145901404</v>
      </c>
      <c r="G18" s="56">
        <v>1997868.9780999999</v>
      </c>
      <c r="H18" s="57">
        <v>-47.018355742895103</v>
      </c>
      <c r="I18" s="56">
        <v>184421.7199</v>
      </c>
      <c r="J18" s="57">
        <v>17.4228674336611</v>
      </c>
      <c r="K18" s="56">
        <v>332793.4877</v>
      </c>
      <c r="L18" s="57">
        <v>16.657423051660299</v>
      </c>
      <c r="M18" s="57">
        <v>-0.44583735344530301</v>
      </c>
      <c r="N18" s="56">
        <v>34248986.497100003</v>
      </c>
      <c r="O18" s="56">
        <v>413043495.47009999</v>
      </c>
      <c r="P18" s="56">
        <v>53840</v>
      </c>
      <c r="Q18" s="56">
        <v>56888</v>
      </c>
      <c r="R18" s="57">
        <v>-5.3578962171283901</v>
      </c>
      <c r="S18" s="56">
        <v>19.6601752358841</v>
      </c>
      <c r="T18" s="56">
        <v>20.8936062895514</v>
      </c>
      <c r="U18" s="58">
        <v>-6.2737541190172896</v>
      </c>
    </row>
    <row r="19" spans="1:21" ht="12" customHeight="1" thickBot="1">
      <c r="A19" s="82"/>
      <c r="B19" s="71" t="s">
        <v>17</v>
      </c>
      <c r="C19" s="72"/>
      <c r="D19" s="56">
        <v>356958.5111</v>
      </c>
      <c r="E19" s="56">
        <v>483347.64750000002</v>
      </c>
      <c r="F19" s="57">
        <v>73.851297910785803</v>
      </c>
      <c r="G19" s="56">
        <v>573981.87210000004</v>
      </c>
      <c r="H19" s="57">
        <v>-37.810142018246502</v>
      </c>
      <c r="I19" s="56">
        <v>24694.7952</v>
      </c>
      <c r="J19" s="57">
        <v>6.9181135712104904</v>
      </c>
      <c r="K19" s="56">
        <v>43585.047200000001</v>
      </c>
      <c r="L19" s="57">
        <v>7.5934536121389096</v>
      </c>
      <c r="M19" s="57">
        <v>-0.43341130074536199</v>
      </c>
      <c r="N19" s="56">
        <v>11866110.2125</v>
      </c>
      <c r="O19" s="56">
        <v>122534387.3724</v>
      </c>
      <c r="P19" s="56">
        <v>6507</v>
      </c>
      <c r="Q19" s="56">
        <v>6517</v>
      </c>
      <c r="R19" s="57">
        <v>-0.15344483658125099</v>
      </c>
      <c r="S19" s="56">
        <v>54.857616582142299</v>
      </c>
      <c r="T19" s="56">
        <v>50.028018781648001</v>
      </c>
      <c r="U19" s="58">
        <v>8.8038782969409493</v>
      </c>
    </row>
    <row r="20" spans="1:21" ht="12" thickBot="1">
      <c r="A20" s="82"/>
      <c r="B20" s="71" t="s">
        <v>18</v>
      </c>
      <c r="C20" s="72"/>
      <c r="D20" s="56">
        <v>692474.12919999997</v>
      </c>
      <c r="E20" s="56">
        <v>1018475.2921</v>
      </c>
      <c r="F20" s="57">
        <v>67.991254630456794</v>
      </c>
      <c r="G20" s="56">
        <v>1193546.8544000001</v>
      </c>
      <c r="H20" s="57">
        <v>-41.981822779122503</v>
      </c>
      <c r="I20" s="56">
        <v>97116.346999999994</v>
      </c>
      <c r="J20" s="57">
        <v>14.0245451641921</v>
      </c>
      <c r="K20" s="56">
        <v>89548.664399999994</v>
      </c>
      <c r="L20" s="57">
        <v>7.5027355708642398</v>
      </c>
      <c r="M20" s="57">
        <v>8.4509162148933004E-2</v>
      </c>
      <c r="N20" s="56">
        <v>22203103.7031</v>
      </c>
      <c r="O20" s="56">
        <v>218925991.4312</v>
      </c>
      <c r="P20" s="56">
        <v>32102</v>
      </c>
      <c r="Q20" s="56">
        <v>33979</v>
      </c>
      <c r="R20" s="57">
        <v>-5.5240001177197602</v>
      </c>
      <c r="S20" s="56">
        <v>21.571058787614501</v>
      </c>
      <c r="T20" s="56">
        <v>24.164157838665101</v>
      </c>
      <c r="U20" s="58">
        <v>-12.0211950492642</v>
      </c>
    </row>
    <row r="21" spans="1:21" ht="12" customHeight="1" thickBot="1">
      <c r="A21" s="82"/>
      <c r="B21" s="71" t="s">
        <v>19</v>
      </c>
      <c r="C21" s="72"/>
      <c r="D21" s="56">
        <v>234500.76509999999</v>
      </c>
      <c r="E21" s="56">
        <v>314310.73330000002</v>
      </c>
      <c r="F21" s="57">
        <v>74.607940568219902</v>
      </c>
      <c r="G21" s="56">
        <v>407942.46309999999</v>
      </c>
      <c r="H21" s="57">
        <v>-42.516215811905802</v>
      </c>
      <c r="I21" s="56">
        <v>41022.6158</v>
      </c>
      <c r="J21" s="57">
        <v>17.4935957170572</v>
      </c>
      <c r="K21" s="56">
        <v>46245.968999999997</v>
      </c>
      <c r="L21" s="57">
        <v>11.3363950025138</v>
      </c>
      <c r="M21" s="57">
        <v>-0.112947210599047</v>
      </c>
      <c r="N21" s="56">
        <v>6706278.0716000004</v>
      </c>
      <c r="O21" s="56">
        <v>74068970.047199994</v>
      </c>
      <c r="P21" s="56">
        <v>19824</v>
      </c>
      <c r="Q21" s="56">
        <v>22006</v>
      </c>
      <c r="R21" s="57">
        <v>-9.9154775970190006</v>
      </c>
      <c r="S21" s="56">
        <v>11.8291346398305</v>
      </c>
      <c r="T21" s="56">
        <v>11.153418431336901</v>
      </c>
      <c r="U21" s="58">
        <v>5.7123046534474398</v>
      </c>
    </row>
    <row r="22" spans="1:21" ht="12" customHeight="1" thickBot="1">
      <c r="A22" s="82"/>
      <c r="B22" s="71" t="s">
        <v>20</v>
      </c>
      <c r="C22" s="72"/>
      <c r="D22" s="56">
        <v>1104833.9199000001</v>
      </c>
      <c r="E22" s="56">
        <v>1286756.1555999999</v>
      </c>
      <c r="F22" s="57">
        <v>85.861949452639607</v>
      </c>
      <c r="G22" s="56">
        <v>1560872.9852</v>
      </c>
      <c r="H22" s="57">
        <v>-29.216923453996898</v>
      </c>
      <c r="I22" s="56">
        <v>59241.788099999998</v>
      </c>
      <c r="J22" s="57">
        <v>5.3620537017330197</v>
      </c>
      <c r="K22" s="56">
        <v>197244.09969999999</v>
      </c>
      <c r="L22" s="57">
        <v>12.63678092774</v>
      </c>
      <c r="M22" s="57">
        <v>-0.69965241956487301</v>
      </c>
      <c r="N22" s="56">
        <v>36468789.010600001</v>
      </c>
      <c r="O22" s="56">
        <v>254637545.6762</v>
      </c>
      <c r="P22" s="56">
        <v>68274</v>
      </c>
      <c r="Q22" s="56">
        <v>68007</v>
      </c>
      <c r="R22" s="57">
        <v>0.392606643433768</v>
      </c>
      <c r="S22" s="56">
        <v>16.182352284910799</v>
      </c>
      <c r="T22" s="56">
        <v>16.054590548031801</v>
      </c>
      <c r="U22" s="58">
        <v>0.78951276445832397</v>
      </c>
    </row>
    <row r="23" spans="1:21" ht="12" thickBot="1">
      <c r="A23" s="82"/>
      <c r="B23" s="71" t="s">
        <v>21</v>
      </c>
      <c r="C23" s="72"/>
      <c r="D23" s="56">
        <v>2061107.909</v>
      </c>
      <c r="E23" s="56">
        <v>2652655.1727999998</v>
      </c>
      <c r="F23" s="57">
        <v>77.699805467908106</v>
      </c>
      <c r="G23" s="56">
        <v>3153482.3328</v>
      </c>
      <c r="H23" s="57">
        <v>-34.640258245241903</v>
      </c>
      <c r="I23" s="56">
        <v>261083.1318</v>
      </c>
      <c r="J23" s="57">
        <v>12.667125804522801</v>
      </c>
      <c r="K23" s="56">
        <v>457719.9264</v>
      </c>
      <c r="L23" s="57">
        <v>14.5147452274954</v>
      </c>
      <c r="M23" s="57">
        <v>-0.429600686486521</v>
      </c>
      <c r="N23" s="56">
        <v>67943303.8662</v>
      </c>
      <c r="O23" s="56">
        <v>559850373.16260004</v>
      </c>
      <c r="P23" s="56">
        <v>64456</v>
      </c>
      <c r="Q23" s="56">
        <v>67915</v>
      </c>
      <c r="R23" s="57">
        <v>-5.0931311197820799</v>
      </c>
      <c r="S23" s="56">
        <v>31.976975130321499</v>
      </c>
      <c r="T23" s="56">
        <v>31.802732707060301</v>
      </c>
      <c r="U23" s="58">
        <v>0.54489964279311898</v>
      </c>
    </row>
    <row r="24" spans="1:21" ht="12" thickBot="1">
      <c r="A24" s="82"/>
      <c r="B24" s="71" t="s">
        <v>22</v>
      </c>
      <c r="C24" s="72"/>
      <c r="D24" s="56">
        <v>193397.8732</v>
      </c>
      <c r="E24" s="56">
        <v>188551.20819999999</v>
      </c>
      <c r="F24" s="57">
        <v>102.57047676664</v>
      </c>
      <c r="G24" s="56">
        <v>247017.6876</v>
      </c>
      <c r="H24" s="57">
        <v>-21.706872459606</v>
      </c>
      <c r="I24" s="56">
        <v>29570.909100000001</v>
      </c>
      <c r="J24" s="57">
        <v>15.2901935324902</v>
      </c>
      <c r="K24" s="56">
        <v>45051.222199999997</v>
      </c>
      <c r="L24" s="57">
        <v>18.238055192611199</v>
      </c>
      <c r="M24" s="57">
        <v>-0.34361582980539002</v>
      </c>
      <c r="N24" s="56">
        <v>5900556.1268999996</v>
      </c>
      <c r="O24" s="56">
        <v>52906500.6263</v>
      </c>
      <c r="P24" s="56">
        <v>19927</v>
      </c>
      <c r="Q24" s="56">
        <v>19774</v>
      </c>
      <c r="R24" s="57">
        <v>0.77374329928188201</v>
      </c>
      <c r="S24" s="56">
        <v>9.7053180709590006</v>
      </c>
      <c r="T24" s="56">
        <v>9.8001391321937898</v>
      </c>
      <c r="U24" s="58">
        <v>-0.97700106829595001</v>
      </c>
    </row>
    <row r="25" spans="1:21" ht="12" thickBot="1">
      <c r="A25" s="82"/>
      <c r="B25" s="71" t="s">
        <v>23</v>
      </c>
      <c r="C25" s="72"/>
      <c r="D25" s="56">
        <v>191368.1727</v>
      </c>
      <c r="E25" s="56">
        <v>229022.27549999999</v>
      </c>
      <c r="F25" s="57">
        <v>83.558759636898301</v>
      </c>
      <c r="G25" s="56">
        <v>219231.30559999999</v>
      </c>
      <c r="H25" s="57">
        <v>-12.7094681226038</v>
      </c>
      <c r="I25" s="56">
        <v>13927.009099999999</v>
      </c>
      <c r="J25" s="57">
        <v>7.2775994584181998</v>
      </c>
      <c r="K25" s="56">
        <v>17274.153300000002</v>
      </c>
      <c r="L25" s="57">
        <v>7.8794190696093702</v>
      </c>
      <c r="M25" s="57">
        <v>-0.19376603540967799</v>
      </c>
      <c r="N25" s="56">
        <v>6036690.0385999996</v>
      </c>
      <c r="O25" s="56">
        <v>66032782.418799996</v>
      </c>
      <c r="P25" s="56">
        <v>14029</v>
      </c>
      <c r="Q25" s="56">
        <v>13638</v>
      </c>
      <c r="R25" s="57">
        <v>2.8669892946179698</v>
      </c>
      <c r="S25" s="56">
        <v>13.640899044835701</v>
      </c>
      <c r="T25" s="56">
        <v>15.4018246737058</v>
      </c>
      <c r="U25" s="58">
        <v>-12.9091610683593</v>
      </c>
    </row>
    <row r="26" spans="1:21" ht="12" thickBot="1">
      <c r="A26" s="82"/>
      <c r="B26" s="71" t="s">
        <v>24</v>
      </c>
      <c r="C26" s="72"/>
      <c r="D26" s="56">
        <v>633537.5085</v>
      </c>
      <c r="E26" s="56">
        <v>535395.90220000001</v>
      </c>
      <c r="F26" s="57">
        <v>118.33066071233</v>
      </c>
      <c r="G26" s="56">
        <v>557331.02760000003</v>
      </c>
      <c r="H26" s="57">
        <v>13.673468212987</v>
      </c>
      <c r="I26" s="56">
        <v>124893.8232</v>
      </c>
      <c r="J26" s="57">
        <v>19.713722001354899</v>
      </c>
      <c r="K26" s="56">
        <v>129417.0413</v>
      </c>
      <c r="L26" s="57">
        <v>23.220857065378301</v>
      </c>
      <c r="M26" s="57">
        <v>-3.4950714794311999E-2</v>
      </c>
      <c r="N26" s="56">
        <v>13534116.5978</v>
      </c>
      <c r="O26" s="56">
        <v>125021434.3501</v>
      </c>
      <c r="P26" s="56">
        <v>43914</v>
      </c>
      <c r="Q26" s="56">
        <v>40617</v>
      </c>
      <c r="R26" s="57">
        <v>8.1172907895708608</v>
      </c>
      <c r="S26" s="56">
        <v>14.4267775310835</v>
      </c>
      <c r="T26" s="56">
        <v>14.265050858015099</v>
      </c>
      <c r="U26" s="58">
        <v>1.1210173077107</v>
      </c>
    </row>
    <row r="27" spans="1:21" ht="12" thickBot="1">
      <c r="A27" s="82"/>
      <c r="B27" s="71" t="s">
        <v>25</v>
      </c>
      <c r="C27" s="72"/>
      <c r="D27" s="56">
        <v>138615.2231</v>
      </c>
      <c r="E27" s="56">
        <v>181503.61730000001</v>
      </c>
      <c r="F27" s="57">
        <v>76.370501680354096</v>
      </c>
      <c r="G27" s="56">
        <v>237242.0097</v>
      </c>
      <c r="H27" s="57">
        <v>-41.5722269107047</v>
      </c>
      <c r="I27" s="56">
        <v>37658.858999999997</v>
      </c>
      <c r="J27" s="57">
        <v>27.167909958080202</v>
      </c>
      <c r="K27" s="56">
        <v>66797.846699999995</v>
      </c>
      <c r="L27" s="57">
        <v>28.155994288055499</v>
      </c>
      <c r="M27" s="57">
        <v>-0.43622645249132003</v>
      </c>
      <c r="N27" s="56">
        <v>4028832.6512000002</v>
      </c>
      <c r="O27" s="56">
        <v>42457066.857199997</v>
      </c>
      <c r="P27" s="56">
        <v>19975</v>
      </c>
      <c r="Q27" s="56">
        <v>19792</v>
      </c>
      <c r="R27" s="57">
        <v>0.92461600646724895</v>
      </c>
      <c r="S27" s="56">
        <v>6.9394354493116399</v>
      </c>
      <c r="T27" s="56">
        <v>7.17281547089733</v>
      </c>
      <c r="U27" s="58">
        <v>-3.3630980976823399</v>
      </c>
    </row>
    <row r="28" spans="1:21" ht="12" thickBot="1">
      <c r="A28" s="82"/>
      <c r="B28" s="71" t="s">
        <v>26</v>
      </c>
      <c r="C28" s="72"/>
      <c r="D28" s="56">
        <v>687155.03399999999</v>
      </c>
      <c r="E28" s="56">
        <v>673210.20739999996</v>
      </c>
      <c r="F28" s="57">
        <v>102.071392626956</v>
      </c>
      <c r="G28" s="56">
        <v>709224.79550000001</v>
      </c>
      <c r="H28" s="57">
        <v>-3.1118147081195802</v>
      </c>
      <c r="I28" s="56">
        <v>31295.574700000001</v>
      </c>
      <c r="J28" s="57">
        <v>4.5543688325799296</v>
      </c>
      <c r="K28" s="56">
        <v>6786.6948000000002</v>
      </c>
      <c r="L28" s="57">
        <v>0.95691730507185901</v>
      </c>
      <c r="M28" s="57">
        <v>3.6113131092914301</v>
      </c>
      <c r="N28" s="56">
        <v>19698261.906399999</v>
      </c>
      <c r="O28" s="56">
        <v>181248273.53940001</v>
      </c>
      <c r="P28" s="56">
        <v>32429</v>
      </c>
      <c r="Q28" s="56">
        <v>31922</v>
      </c>
      <c r="R28" s="57">
        <v>1.5882463504792901</v>
      </c>
      <c r="S28" s="56">
        <v>21.189522772826798</v>
      </c>
      <c r="T28" s="56">
        <v>21.7025663648894</v>
      </c>
      <c r="U28" s="58">
        <v>-2.42121352879429</v>
      </c>
    </row>
    <row r="29" spans="1:21" ht="12" thickBot="1">
      <c r="A29" s="82"/>
      <c r="B29" s="71" t="s">
        <v>27</v>
      </c>
      <c r="C29" s="72"/>
      <c r="D29" s="56">
        <v>481864.22739999997</v>
      </c>
      <c r="E29" s="56">
        <v>532699.23880000005</v>
      </c>
      <c r="F29" s="57">
        <v>90.457089536205302</v>
      </c>
      <c r="G29" s="56">
        <v>580856.10309999995</v>
      </c>
      <c r="H29" s="57">
        <v>-17.042409500681</v>
      </c>
      <c r="I29" s="56">
        <v>85834.114199999996</v>
      </c>
      <c r="J29" s="57">
        <v>17.812925160088401</v>
      </c>
      <c r="K29" s="56">
        <v>65622.7647</v>
      </c>
      <c r="L29" s="57">
        <v>11.2975940770484</v>
      </c>
      <c r="M29" s="57">
        <v>0.30799295933961202</v>
      </c>
      <c r="N29" s="56">
        <v>13075936.260199999</v>
      </c>
      <c r="O29" s="56">
        <v>135101422.368</v>
      </c>
      <c r="P29" s="56">
        <v>84583</v>
      </c>
      <c r="Q29" s="56">
        <v>83970</v>
      </c>
      <c r="R29" s="57">
        <v>0.730022627128735</v>
      </c>
      <c r="S29" s="56">
        <v>5.6969394251800001</v>
      </c>
      <c r="T29" s="56">
        <v>5.6508610479933301</v>
      </c>
      <c r="U29" s="58">
        <v>0.80882687611187298</v>
      </c>
    </row>
    <row r="30" spans="1:21" ht="12" thickBot="1">
      <c r="A30" s="82"/>
      <c r="B30" s="71" t="s">
        <v>28</v>
      </c>
      <c r="C30" s="72"/>
      <c r="D30" s="56">
        <v>901402.28390000004</v>
      </c>
      <c r="E30" s="56">
        <v>1065744.4831000001</v>
      </c>
      <c r="F30" s="57">
        <v>84.579587151887694</v>
      </c>
      <c r="G30" s="56">
        <v>1328561.6938</v>
      </c>
      <c r="H30" s="57">
        <v>-32.152019126655901</v>
      </c>
      <c r="I30" s="56">
        <v>116856.852</v>
      </c>
      <c r="J30" s="57">
        <v>12.963895708629501</v>
      </c>
      <c r="K30" s="56">
        <v>156845.5901</v>
      </c>
      <c r="L30" s="57">
        <v>11.805668553590801</v>
      </c>
      <c r="M30" s="57">
        <v>-0.25495608817885401</v>
      </c>
      <c r="N30" s="56">
        <v>26590481.5975</v>
      </c>
      <c r="O30" s="56">
        <v>208693756.73410001</v>
      </c>
      <c r="P30" s="56">
        <v>62131</v>
      </c>
      <c r="Q30" s="56">
        <v>59741</v>
      </c>
      <c r="R30" s="57">
        <v>4.0006026012286302</v>
      </c>
      <c r="S30" s="56">
        <v>14.5080923194541</v>
      </c>
      <c r="T30" s="56">
        <v>14.8779400261127</v>
      </c>
      <c r="U30" s="58">
        <v>-2.5492511249237699</v>
      </c>
    </row>
    <row r="31" spans="1:21" ht="12" thickBot="1">
      <c r="A31" s="82"/>
      <c r="B31" s="71" t="s">
        <v>29</v>
      </c>
      <c r="C31" s="72"/>
      <c r="D31" s="56">
        <v>543142.63379999995</v>
      </c>
      <c r="E31" s="56">
        <v>1058032.5515999999</v>
      </c>
      <c r="F31" s="57">
        <v>51.335153439148698</v>
      </c>
      <c r="G31" s="56">
        <v>768632.54709999997</v>
      </c>
      <c r="H31" s="57">
        <v>-29.336503398243899</v>
      </c>
      <c r="I31" s="56">
        <v>42506.782500000001</v>
      </c>
      <c r="J31" s="57">
        <v>7.8260810061270503</v>
      </c>
      <c r="K31" s="56">
        <v>43716.563099999999</v>
      </c>
      <c r="L31" s="57">
        <v>5.6875763672693402</v>
      </c>
      <c r="M31" s="57">
        <v>-2.7673277911456001E-2</v>
      </c>
      <c r="N31" s="56">
        <v>22599668.7414</v>
      </c>
      <c r="O31" s="56">
        <v>222711734.7577</v>
      </c>
      <c r="P31" s="56">
        <v>24487</v>
      </c>
      <c r="Q31" s="56">
        <v>24495</v>
      </c>
      <c r="R31" s="57">
        <v>-3.2659726474792997E-2</v>
      </c>
      <c r="S31" s="56">
        <v>22.180856527953601</v>
      </c>
      <c r="T31" s="56">
        <v>23.919805286793199</v>
      </c>
      <c r="U31" s="58">
        <v>-7.8398629766532801</v>
      </c>
    </row>
    <row r="32" spans="1:21" ht="12" thickBot="1">
      <c r="A32" s="82"/>
      <c r="B32" s="71" t="s">
        <v>30</v>
      </c>
      <c r="C32" s="72"/>
      <c r="D32" s="56">
        <v>77379.096099999995</v>
      </c>
      <c r="E32" s="56">
        <v>88951.565600000002</v>
      </c>
      <c r="F32" s="57">
        <v>86.990145230226304</v>
      </c>
      <c r="G32" s="56">
        <v>127728.4454</v>
      </c>
      <c r="H32" s="57">
        <v>-39.419057471750897</v>
      </c>
      <c r="I32" s="56">
        <v>19284.4984</v>
      </c>
      <c r="J32" s="57">
        <v>24.922103477505001</v>
      </c>
      <c r="K32" s="56">
        <v>31724.2287</v>
      </c>
      <c r="L32" s="57">
        <v>24.8372463946077</v>
      </c>
      <c r="M32" s="57">
        <v>-0.392120811435204</v>
      </c>
      <c r="N32" s="56">
        <v>3102032.6723000002</v>
      </c>
      <c r="O32" s="56">
        <v>21966201.805300001</v>
      </c>
      <c r="P32" s="56">
        <v>16127</v>
      </c>
      <c r="Q32" s="56">
        <v>15770</v>
      </c>
      <c r="R32" s="57">
        <v>2.2637920101458402</v>
      </c>
      <c r="S32" s="56">
        <v>4.7981085198734998</v>
      </c>
      <c r="T32" s="56">
        <v>4.9001416740646802</v>
      </c>
      <c r="U32" s="58">
        <v>-2.1265286887230901</v>
      </c>
    </row>
    <row r="33" spans="1:21" ht="12" thickBot="1">
      <c r="A33" s="82"/>
      <c r="B33" s="71" t="s">
        <v>70</v>
      </c>
      <c r="C33" s="72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6">
        <v>15.7265</v>
      </c>
      <c r="O33" s="56">
        <v>343.66140000000001</v>
      </c>
      <c r="P33" s="59"/>
      <c r="Q33" s="59"/>
      <c r="R33" s="59"/>
      <c r="S33" s="59"/>
      <c r="T33" s="59"/>
      <c r="U33" s="60"/>
    </row>
    <row r="34" spans="1:21" ht="12" thickBot="1">
      <c r="A34" s="82"/>
      <c r="B34" s="71" t="s">
        <v>31</v>
      </c>
      <c r="C34" s="72"/>
      <c r="D34" s="56">
        <v>113036.7273</v>
      </c>
      <c r="E34" s="56">
        <v>92563.211200000005</v>
      </c>
      <c r="F34" s="57">
        <v>122.118415982526</v>
      </c>
      <c r="G34" s="56">
        <v>144281.19690000001</v>
      </c>
      <c r="H34" s="57">
        <v>-21.6552608872903</v>
      </c>
      <c r="I34" s="56">
        <v>18110.446</v>
      </c>
      <c r="J34" s="57">
        <v>16.021735972534699</v>
      </c>
      <c r="K34" s="56">
        <v>12806.6626</v>
      </c>
      <c r="L34" s="57">
        <v>8.8761826732531102</v>
      </c>
      <c r="M34" s="57">
        <v>0.41414251047731998</v>
      </c>
      <c r="N34" s="56">
        <v>3425129.3357000002</v>
      </c>
      <c r="O34" s="56">
        <v>35068302.230800003</v>
      </c>
      <c r="P34" s="56">
        <v>8089</v>
      </c>
      <c r="Q34" s="56">
        <v>8156</v>
      </c>
      <c r="R34" s="57">
        <v>-0.82148111819518899</v>
      </c>
      <c r="S34" s="56">
        <v>13.9741287303746</v>
      </c>
      <c r="T34" s="56">
        <v>13.9178326017656</v>
      </c>
      <c r="U34" s="58">
        <v>0.40285966799951001</v>
      </c>
    </row>
    <row r="35" spans="1:21" ht="12" customHeight="1" thickBot="1">
      <c r="A35" s="82"/>
      <c r="B35" s="71" t="s">
        <v>78</v>
      </c>
      <c r="C35" s="72"/>
      <c r="D35" s="56">
        <v>4430.6378000000004</v>
      </c>
      <c r="E35" s="59"/>
      <c r="F35" s="59"/>
      <c r="G35" s="59"/>
      <c r="H35" s="59"/>
      <c r="I35" s="56">
        <v>103.4372</v>
      </c>
      <c r="J35" s="57">
        <v>2.33458939026792</v>
      </c>
      <c r="K35" s="59"/>
      <c r="L35" s="59"/>
      <c r="M35" s="59"/>
      <c r="N35" s="56">
        <v>141796.0557</v>
      </c>
      <c r="O35" s="56">
        <v>364076.10560000001</v>
      </c>
      <c r="P35" s="56">
        <v>804</v>
      </c>
      <c r="Q35" s="56">
        <v>792</v>
      </c>
      <c r="R35" s="57">
        <v>1.51515151515151</v>
      </c>
      <c r="S35" s="56">
        <v>5.51074353233831</v>
      </c>
      <c r="T35" s="56">
        <v>5.46159103535354</v>
      </c>
      <c r="U35" s="58">
        <v>0.89193947597697998</v>
      </c>
    </row>
    <row r="36" spans="1:21" ht="12" customHeight="1" thickBot="1">
      <c r="A36" s="82"/>
      <c r="B36" s="71" t="s">
        <v>64</v>
      </c>
      <c r="C36" s="72"/>
      <c r="D36" s="56">
        <v>230116.89</v>
      </c>
      <c r="E36" s="59"/>
      <c r="F36" s="59"/>
      <c r="G36" s="56">
        <v>148093.28</v>
      </c>
      <c r="H36" s="57">
        <v>55.386449675501801</v>
      </c>
      <c r="I36" s="56">
        <v>-11907.21</v>
      </c>
      <c r="J36" s="57">
        <v>-5.1744180968202702</v>
      </c>
      <c r="K36" s="56">
        <v>102.28</v>
      </c>
      <c r="L36" s="57">
        <v>6.9064578757389E-2</v>
      </c>
      <c r="M36" s="57">
        <v>-117.417774736019</v>
      </c>
      <c r="N36" s="56">
        <v>1746887.37</v>
      </c>
      <c r="O36" s="56">
        <v>27444831.190000001</v>
      </c>
      <c r="P36" s="56">
        <v>68</v>
      </c>
      <c r="Q36" s="56">
        <v>46</v>
      </c>
      <c r="R36" s="57">
        <v>47.826086956521699</v>
      </c>
      <c r="S36" s="56">
        <v>3384.07191176471</v>
      </c>
      <c r="T36" s="56">
        <v>1422.16804347826</v>
      </c>
      <c r="U36" s="58">
        <v>57.974650641019103</v>
      </c>
    </row>
    <row r="37" spans="1:21" ht="12" thickBot="1">
      <c r="A37" s="82"/>
      <c r="B37" s="71" t="s">
        <v>35</v>
      </c>
      <c r="C37" s="72"/>
      <c r="D37" s="56">
        <v>51468.4</v>
      </c>
      <c r="E37" s="59"/>
      <c r="F37" s="59"/>
      <c r="G37" s="56">
        <v>341905.21</v>
      </c>
      <c r="H37" s="57">
        <v>-84.946587973900705</v>
      </c>
      <c r="I37" s="56">
        <v>-6886.57</v>
      </c>
      <c r="J37" s="57">
        <v>-13.380190563530199</v>
      </c>
      <c r="K37" s="56">
        <v>-39401.120000000003</v>
      </c>
      <c r="L37" s="57">
        <v>-11.523989353657401</v>
      </c>
      <c r="M37" s="57">
        <v>-0.82521892778682404</v>
      </c>
      <c r="N37" s="56">
        <v>3813188.07</v>
      </c>
      <c r="O37" s="56">
        <v>73279681.439999998</v>
      </c>
      <c r="P37" s="56">
        <v>35</v>
      </c>
      <c r="Q37" s="56">
        <v>43</v>
      </c>
      <c r="R37" s="57">
        <v>-18.604651162790699</v>
      </c>
      <c r="S37" s="56">
        <v>1470.5257142857099</v>
      </c>
      <c r="T37" s="56">
        <v>1738.82069767442</v>
      </c>
      <c r="U37" s="58">
        <v>-18.2448345365402</v>
      </c>
    </row>
    <row r="38" spans="1:21" ht="12" thickBot="1">
      <c r="A38" s="82"/>
      <c r="B38" s="71" t="s">
        <v>36</v>
      </c>
      <c r="C38" s="72"/>
      <c r="D38" s="56">
        <v>862826.71</v>
      </c>
      <c r="E38" s="59"/>
      <c r="F38" s="59"/>
      <c r="G38" s="56">
        <v>475846.21</v>
      </c>
      <c r="H38" s="57">
        <v>81.324699423370404</v>
      </c>
      <c r="I38" s="56">
        <v>-19335.05</v>
      </c>
      <c r="J38" s="57">
        <v>-2.2408960890883902</v>
      </c>
      <c r="K38" s="56">
        <v>-59348.03</v>
      </c>
      <c r="L38" s="57">
        <v>-12.472103119199</v>
      </c>
      <c r="M38" s="57">
        <v>-0.67420906810217596</v>
      </c>
      <c r="N38" s="56">
        <v>8148182.4800000004</v>
      </c>
      <c r="O38" s="56">
        <v>49363171.219999999</v>
      </c>
      <c r="P38" s="56">
        <v>346</v>
      </c>
      <c r="Q38" s="56">
        <v>170</v>
      </c>
      <c r="R38" s="57">
        <v>103.529411764706</v>
      </c>
      <c r="S38" s="56">
        <v>2493.7188150288998</v>
      </c>
      <c r="T38" s="56">
        <v>2427.1793529411798</v>
      </c>
      <c r="U38" s="58">
        <v>2.6682824738182802</v>
      </c>
    </row>
    <row r="39" spans="1:21" ht="12" thickBot="1">
      <c r="A39" s="82"/>
      <c r="B39" s="71" t="s">
        <v>37</v>
      </c>
      <c r="C39" s="72"/>
      <c r="D39" s="56">
        <v>124636.93</v>
      </c>
      <c r="E39" s="59"/>
      <c r="F39" s="59"/>
      <c r="G39" s="56">
        <v>245044.73</v>
      </c>
      <c r="H39" s="57">
        <v>-49.137069791298899</v>
      </c>
      <c r="I39" s="56">
        <v>-8537.6</v>
      </c>
      <c r="J39" s="57">
        <v>-6.8499761667749697</v>
      </c>
      <c r="K39" s="56">
        <v>-31960.81</v>
      </c>
      <c r="L39" s="57">
        <v>-13.0428473201607</v>
      </c>
      <c r="M39" s="57">
        <v>-0.73287285272181801</v>
      </c>
      <c r="N39" s="56">
        <v>3866170.17</v>
      </c>
      <c r="O39" s="56">
        <v>46586198.57</v>
      </c>
      <c r="P39" s="56">
        <v>116</v>
      </c>
      <c r="Q39" s="56">
        <v>92</v>
      </c>
      <c r="R39" s="57">
        <v>26.086956521739101</v>
      </c>
      <c r="S39" s="56">
        <v>1074.45629310345</v>
      </c>
      <c r="T39" s="56">
        <v>1270.23608695652</v>
      </c>
      <c r="U39" s="58">
        <v>-18.221289698772701</v>
      </c>
    </row>
    <row r="40" spans="1:21" ht="12" thickBot="1">
      <c r="A40" s="82"/>
      <c r="B40" s="71" t="s">
        <v>66</v>
      </c>
      <c r="C40" s="72"/>
      <c r="D40" s="59"/>
      <c r="E40" s="59"/>
      <c r="F40" s="59"/>
      <c r="G40" s="56">
        <v>5.26</v>
      </c>
      <c r="H40" s="59"/>
      <c r="I40" s="59"/>
      <c r="J40" s="59"/>
      <c r="K40" s="56">
        <v>5.26</v>
      </c>
      <c r="L40" s="57">
        <v>100</v>
      </c>
      <c r="M40" s="59"/>
      <c r="N40" s="56">
        <v>27.91</v>
      </c>
      <c r="O40" s="56">
        <v>1281.17</v>
      </c>
      <c r="P40" s="59"/>
      <c r="Q40" s="59"/>
      <c r="R40" s="59"/>
      <c r="S40" s="59"/>
      <c r="T40" s="59"/>
      <c r="U40" s="60"/>
    </row>
    <row r="41" spans="1:21" ht="12" customHeight="1" thickBot="1">
      <c r="A41" s="82"/>
      <c r="B41" s="71" t="s">
        <v>32</v>
      </c>
      <c r="C41" s="72"/>
      <c r="D41" s="56">
        <v>37299.145199999999</v>
      </c>
      <c r="E41" s="59"/>
      <c r="F41" s="59"/>
      <c r="G41" s="56">
        <v>162366.66690000001</v>
      </c>
      <c r="H41" s="57">
        <v>-77.027830950688795</v>
      </c>
      <c r="I41" s="56">
        <v>1606.9612</v>
      </c>
      <c r="J41" s="57">
        <v>4.30830570347762</v>
      </c>
      <c r="K41" s="56">
        <v>9023.1872000000003</v>
      </c>
      <c r="L41" s="57">
        <v>5.5572904046600202</v>
      </c>
      <c r="M41" s="57">
        <v>-0.82190758493850202</v>
      </c>
      <c r="N41" s="56">
        <v>924314.10589999997</v>
      </c>
      <c r="O41" s="56">
        <v>14096426.485400001</v>
      </c>
      <c r="P41" s="56">
        <v>82</v>
      </c>
      <c r="Q41" s="56">
        <v>75</v>
      </c>
      <c r="R41" s="57">
        <v>9.3333333333333304</v>
      </c>
      <c r="S41" s="56">
        <v>454.86762439024398</v>
      </c>
      <c r="T41" s="56">
        <v>225.69811066666699</v>
      </c>
      <c r="U41" s="58">
        <v>50.381583879657697</v>
      </c>
    </row>
    <row r="42" spans="1:21" ht="12" thickBot="1">
      <c r="A42" s="82"/>
      <c r="B42" s="71" t="s">
        <v>33</v>
      </c>
      <c r="C42" s="72"/>
      <c r="D42" s="56">
        <v>459773.44089999999</v>
      </c>
      <c r="E42" s="56">
        <v>1105084.1673999999</v>
      </c>
      <c r="F42" s="57">
        <v>41.605287132267698</v>
      </c>
      <c r="G42" s="56">
        <v>684207.36250000005</v>
      </c>
      <c r="H42" s="57">
        <v>-32.802032527090802</v>
      </c>
      <c r="I42" s="56">
        <v>26539.177500000002</v>
      </c>
      <c r="J42" s="57">
        <v>5.7722293501881996</v>
      </c>
      <c r="K42" s="56">
        <v>36367.196300000003</v>
      </c>
      <c r="L42" s="57">
        <v>5.3152301909057602</v>
      </c>
      <c r="M42" s="57">
        <v>-0.27024406057939598</v>
      </c>
      <c r="N42" s="56">
        <v>9543708.7700999994</v>
      </c>
      <c r="O42" s="56">
        <v>86634787.312600002</v>
      </c>
      <c r="P42" s="56">
        <v>2396</v>
      </c>
      <c r="Q42" s="56">
        <v>2334</v>
      </c>
      <c r="R42" s="57">
        <v>2.65638389031706</v>
      </c>
      <c r="S42" s="56">
        <v>191.89208718697799</v>
      </c>
      <c r="T42" s="56">
        <v>192.99505492716401</v>
      </c>
      <c r="U42" s="58">
        <v>-0.57478542046949499</v>
      </c>
    </row>
    <row r="43" spans="1:21" ht="12" thickBot="1">
      <c r="A43" s="82"/>
      <c r="B43" s="71" t="s">
        <v>38</v>
      </c>
      <c r="C43" s="72"/>
      <c r="D43" s="56">
        <v>41688.94</v>
      </c>
      <c r="E43" s="59"/>
      <c r="F43" s="59"/>
      <c r="G43" s="56">
        <v>122282.89</v>
      </c>
      <c r="H43" s="57">
        <v>-65.907789716124597</v>
      </c>
      <c r="I43" s="56">
        <v>-1344.84</v>
      </c>
      <c r="J43" s="57">
        <v>-3.2258915674037301</v>
      </c>
      <c r="K43" s="56">
        <v>-2416.2600000000002</v>
      </c>
      <c r="L43" s="57">
        <v>-1.9759591877489999</v>
      </c>
      <c r="M43" s="57">
        <v>-0.44342082391795601</v>
      </c>
      <c r="N43" s="56">
        <v>1659268.92</v>
      </c>
      <c r="O43" s="56">
        <v>35136552.979999997</v>
      </c>
      <c r="P43" s="56">
        <v>55</v>
      </c>
      <c r="Q43" s="56">
        <v>28</v>
      </c>
      <c r="R43" s="57">
        <v>96.428571428571402</v>
      </c>
      <c r="S43" s="56">
        <v>757.98072727272699</v>
      </c>
      <c r="T43" s="56">
        <v>1103.0539285714301</v>
      </c>
      <c r="U43" s="58">
        <v>-45.525326552866503</v>
      </c>
    </row>
    <row r="44" spans="1:21" ht="12" thickBot="1">
      <c r="A44" s="82"/>
      <c r="B44" s="71" t="s">
        <v>39</v>
      </c>
      <c r="C44" s="72"/>
      <c r="D44" s="56">
        <v>22110.29</v>
      </c>
      <c r="E44" s="59"/>
      <c r="F44" s="59"/>
      <c r="G44" s="56">
        <v>78125.679999999993</v>
      </c>
      <c r="H44" s="57">
        <v>-71.699075131250098</v>
      </c>
      <c r="I44" s="56">
        <v>3108.74</v>
      </c>
      <c r="J44" s="57">
        <v>14.060150273922201</v>
      </c>
      <c r="K44" s="56">
        <v>9309.0400000000009</v>
      </c>
      <c r="L44" s="57">
        <v>11.915467487771</v>
      </c>
      <c r="M44" s="57">
        <v>-0.66605149403160802</v>
      </c>
      <c r="N44" s="56">
        <v>789242.53</v>
      </c>
      <c r="O44" s="56">
        <v>14322483.43</v>
      </c>
      <c r="P44" s="56">
        <v>30</v>
      </c>
      <c r="Q44" s="56">
        <v>28</v>
      </c>
      <c r="R44" s="57">
        <v>7.1428571428571397</v>
      </c>
      <c r="S44" s="56">
        <v>737.00966666666704</v>
      </c>
      <c r="T44" s="56">
        <v>322.19214285714298</v>
      </c>
      <c r="U44" s="58">
        <v>56.283864726720999</v>
      </c>
    </row>
    <row r="45" spans="1:21" ht="12" thickBot="1">
      <c r="A45" s="82"/>
      <c r="B45" s="71" t="s">
        <v>72</v>
      </c>
      <c r="C45" s="72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6">
        <v>-120.5128</v>
      </c>
      <c r="O45" s="56">
        <v>98.889099999999999</v>
      </c>
      <c r="P45" s="59"/>
      <c r="Q45" s="59"/>
      <c r="R45" s="59"/>
      <c r="S45" s="59"/>
      <c r="T45" s="59"/>
      <c r="U45" s="60"/>
    </row>
    <row r="46" spans="1:21" ht="12" thickBot="1">
      <c r="A46" s="83"/>
      <c r="B46" s="71" t="s">
        <v>34</v>
      </c>
      <c r="C46" s="72"/>
      <c r="D46" s="61">
        <v>5986.3248000000003</v>
      </c>
      <c r="E46" s="62"/>
      <c r="F46" s="62"/>
      <c r="G46" s="61">
        <v>4804.4476999999997</v>
      </c>
      <c r="H46" s="63">
        <v>24.5996454493614</v>
      </c>
      <c r="I46" s="61">
        <v>452.81380000000001</v>
      </c>
      <c r="J46" s="63">
        <v>7.5641368473691903</v>
      </c>
      <c r="K46" s="61">
        <v>317.44189999999998</v>
      </c>
      <c r="L46" s="63">
        <v>6.60725061072056</v>
      </c>
      <c r="M46" s="63">
        <v>0.42644622527775899</v>
      </c>
      <c r="N46" s="61">
        <v>440241.70819999999</v>
      </c>
      <c r="O46" s="61">
        <v>5171232.8695999999</v>
      </c>
      <c r="P46" s="61">
        <v>10</v>
      </c>
      <c r="Q46" s="61">
        <v>19</v>
      </c>
      <c r="R46" s="63">
        <v>-47.368421052631597</v>
      </c>
      <c r="S46" s="61">
        <v>598.63247999999999</v>
      </c>
      <c r="T46" s="61">
        <v>407.79342105263203</v>
      </c>
      <c r="U46" s="64">
        <v>31.87916882615</v>
      </c>
    </row>
  </sheetData>
  <mergeCells count="44"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42:C42"/>
    <mergeCell ref="B23:C23"/>
    <mergeCell ref="B35:C35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18:C18"/>
    <mergeCell ref="B19:C19"/>
    <mergeCell ref="B20:C20"/>
    <mergeCell ref="B21:C21"/>
    <mergeCell ref="B22:C22"/>
    <mergeCell ref="A1:U4"/>
    <mergeCell ref="W1:W4"/>
    <mergeCell ref="B6:C6"/>
    <mergeCell ref="A7:C7"/>
    <mergeCell ref="A8:A46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</mergeCells>
  <phoneticPr fontId="45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3"/>
  <sheetViews>
    <sheetView topLeftCell="A16" workbookViewId="0">
      <selection activeCell="B34" sqref="B34:E39"/>
    </sheetView>
  </sheetViews>
  <sheetFormatPr defaultRowHeight="12.75"/>
  <cols>
    <col min="1" max="1" width="3.140625" style="28" customWidth="1"/>
    <col min="2" max="2" width="5.28515625" style="29" customWidth="1"/>
    <col min="3" max="3" width="9.140625" style="28"/>
    <col min="4" max="7" width="9.85546875" style="28" customWidth="1"/>
    <col min="8" max="8" width="11.140625" style="28" customWidth="1"/>
    <col min="9" max="16384" width="9.140625" style="3"/>
  </cols>
  <sheetData>
    <row r="1" spans="1:8">
      <c r="A1" s="38" t="s">
        <v>68</v>
      </c>
      <c r="B1" s="38" t="s">
        <v>58</v>
      </c>
      <c r="C1" s="38" t="s">
        <v>59</v>
      </c>
      <c r="D1" s="38" t="s">
        <v>60</v>
      </c>
      <c r="E1" s="38" t="s">
        <v>61</v>
      </c>
      <c r="F1" s="38" t="s">
        <v>62</v>
      </c>
      <c r="G1" s="38" t="s">
        <v>61</v>
      </c>
      <c r="H1" s="38" t="s">
        <v>63</v>
      </c>
    </row>
    <row r="2" spans="1:8">
      <c r="A2" s="37">
        <v>1</v>
      </c>
      <c r="B2" s="37">
        <v>12</v>
      </c>
      <c r="C2" s="37">
        <v>51514</v>
      </c>
      <c r="D2" s="37">
        <v>441140.59380170901</v>
      </c>
      <c r="E2" s="37">
        <v>314966.89766239299</v>
      </c>
      <c r="F2" s="37">
        <v>126173.696139316</v>
      </c>
      <c r="G2" s="37">
        <v>314966.89766239299</v>
      </c>
      <c r="H2" s="37">
        <v>0.28601697035397</v>
      </c>
    </row>
    <row r="3" spans="1:8">
      <c r="A3" s="37">
        <v>2</v>
      </c>
      <c r="B3" s="37">
        <v>13</v>
      </c>
      <c r="C3" s="37">
        <v>4866</v>
      </c>
      <c r="D3" s="37">
        <v>47400.404522222198</v>
      </c>
      <c r="E3" s="37">
        <v>36693.219479487198</v>
      </c>
      <c r="F3" s="37">
        <v>10707.185042735</v>
      </c>
      <c r="G3" s="37">
        <v>36693.219479487198</v>
      </c>
      <c r="H3" s="37">
        <v>0.22588805202528001</v>
      </c>
    </row>
    <row r="4" spans="1:8">
      <c r="A4" s="37">
        <v>3</v>
      </c>
      <c r="B4" s="37">
        <v>14</v>
      </c>
      <c r="C4" s="37">
        <v>92736</v>
      </c>
      <c r="D4" s="37">
        <v>83858.430717207506</v>
      </c>
      <c r="E4" s="37">
        <v>57945.619744588301</v>
      </c>
      <c r="F4" s="37">
        <v>25912.810972619201</v>
      </c>
      <c r="G4" s="37">
        <v>57945.619744588301</v>
      </c>
      <c r="H4" s="37">
        <v>0.30900662880282098</v>
      </c>
    </row>
    <row r="5" spans="1:8">
      <c r="A5" s="37">
        <v>4</v>
      </c>
      <c r="B5" s="37">
        <v>15</v>
      </c>
      <c r="C5" s="37">
        <v>3608</v>
      </c>
      <c r="D5" s="37">
        <v>61135.002527721001</v>
      </c>
      <c r="E5" s="37">
        <v>45265.555586279399</v>
      </c>
      <c r="F5" s="37">
        <v>15869.4469414416</v>
      </c>
      <c r="G5" s="37">
        <v>45265.555586279399</v>
      </c>
      <c r="H5" s="37">
        <v>0.25958037597603401</v>
      </c>
    </row>
    <row r="6" spans="1:8">
      <c r="A6" s="37">
        <v>5</v>
      </c>
      <c r="B6" s="37">
        <v>16</v>
      </c>
      <c r="C6" s="37">
        <v>3327</v>
      </c>
      <c r="D6" s="37">
        <v>185496.206467521</v>
      </c>
      <c r="E6" s="37">
        <v>141051.41090683799</v>
      </c>
      <c r="F6" s="37">
        <v>44444.7955606838</v>
      </c>
      <c r="G6" s="37">
        <v>141051.41090683799</v>
      </c>
      <c r="H6" s="37">
        <v>0.239599485116509</v>
      </c>
    </row>
    <row r="7" spans="1:8">
      <c r="A7" s="37">
        <v>6</v>
      </c>
      <c r="B7" s="37">
        <v>17</v>
      </c>
      <c r="C7" s="37">
        <v>16420</v>
      </c>
      <c r="D7" s="37">
        <v>204436.767365812</v>
      </c>
      <c r="E7" s="37">
        <v>137726.25228974401</v>
      </c>
      <c r="F7" s="37">
        <v>66710.515076068405</v>
      </c>
      <c r="G7" s="37">
        <v>137726.25228974401</v>
      </c>
      <c r="H7" s="37">
        <v>0.32631368581904302</v>
      </c>
    </row>
    <row r="8" spans="1:8">
      <c r="A8" s="37">
        <v>7</v>
      </c>
      <c r="B8" s="37">
        <v>18</v>
      </c>
      <c r="C8" s="37">
        <v>39765</v>
      </c>
      <c r="D8" s="37">
        <v>120778.53934359</v>
      </c>
      <c r="E8" s="37">
        <v>94900.151174358994</v>
      </c>
      <c r="F8" s="37">
        <v>25878.388169230799</v>
      </c>
      <c r="G8" s="37">
        <v>94900.151174358994</v>
      </c>
      <c r="H8" s="37">
        <v>0.214263132422989</v>
      </c>
    </row>
    <row r="9" spans="1:8">
      <c r="A9" s="37">
        <v>8</v>
      </c>
      <c r="B9" s="37">
        <v>19</v>
      </c>
      <c r="C9" s="37">
        <v>10540</v>
      </c>
      <c r="D9" s="37">
        <v>75539.915509401704</v>
      </c>
      <c r="E9" s="37">
        <v>52563.401376923102</v>
      </c>
      <c r="F9" s="37">
        <v>22976.514132478598</v>
      </c>
      <c r="G9" s="37">
        <v>52563.401376923102</v>
      </c>
      <c r="H9" s="37">
        <v>0.30416388445151199</v>
      </c>
    </row>
    <row r="10" spans="1:8">
      <c r="A10" s="37">
        <v>9</v>
      </c>
      <c r="B10" s="37">
        <v>21</v>
      </c>
      <c r="C10" s="37">
        <v>172069</v>
      </c>
      <c r="D10" s="37">
        <v>730004.59600256395</v>
      </c>
      <c r="E10" s="37">
        <v>667815.95719999995</v>
      </c>
      <c r="F10" s="37">
        <v>62188.638802564099</v>
      </c>
      <c r="G10" s="37">
        <v>667815.95719999995</v>
      </c>
      <c r="H10" s="37">
        <v>8.5189379824597303E-2</v>
      </c>
    </row>
    <row r="11" spans="1:8">
      <c r="A11" s="37">
        <v>10</v>
      </c>
      <c r="B11" s="37">
        <v>22</v>
      </c>
      <c r="C11" s="37">
        <v>61817</v>
      </c>
      <c r="D11" s="37">
        <v>481178.82435384602</v>
      </c>
      <c r="E11" s="37">
        <v>442383.38382307702</v>
      </c>
      <c r="F11" s="37">
        <v>38795.4405307692</v>
      </c>
      <c r="G11" s="37">
        <v>442383.38382307702</v>
      </c>
      <c r="H11" s="37">
        <v>8.0625826755501798E-2</v>
      </c>
    </row>
    <row r="12" spans="1:8">
      <c r="A12" s="37">
        <v>11</v>
      </c>
      <c r="B12" s="37">
        <v>23</v>
      </c>
      <c r="C12" s="37">
        <v>136253.32199999999</v>
      </c>
      <c r="D12" s="37">
        <v>1058503.8197367501</v>
      </c>
      <c r="E12" s="37">
        <v>874082.09643846203</v>
      </c>
      <c r="F12" s="37">
        <v>184421.72329829101</v>
      </c>
      <c r="G12" s="37">
        <v>874082.09643846203</v>
      </c>
      <c r="H12" s="37">
        <v>0.17422868001001299</v>
      </c>
    </row>
    <row r="13" spans="1:8">
      <c r="A13" s="37">
        <v>12</v>
      </c>
      <c r="B13" s="37">
        <v>24</v>
      </c>
      <c r="C13" s="37">
        <v>10504</v>
      </c>
      <c r="D13" s="37">
        <v>356958.491930769</v>
      </c>
      <c r="E13" s="37">
        <v>332263.715464957</v>
      </c>
      <c r="F13" s="37">
        <v>24694.776465812</v>
      </c>
      <c r="G13" s="37">
        <v>332263.715464957</v>
      </c>
      <c r="H13" s="37">
        <v>6.9181086944421002E-2</v>
      </c>
    </row>
    <row r="14" spans="1:8">
      <c r="A14" s="37">
        <v>13</v>
      </c>
      <c r="B14" s="37">
        <v>25</v>
      </c>
      <c r="C14" s="37">
        <v>64931</v>
      </c>
      <c r="D14" s="37">
        <v>692474.1</v>
      </c>
      <c r="E14" s="37">
        <v>595357.78220000002</v>
      </c>
      <c r="F14" s="37">
        <v>97116.317800000004</v>
      </c>
      <c r="G14" s="37">
        <v>595357.78220000002</v>
      </c>
      <c r="H14" s="37">
        <v>0.14024541538809901</v>
      </c>
    </row>
    <row r="15" spans="1:8">
      <c r="A15" s="37">
        <v>14</v>
      </c>
      <c r="B15" s="37">
        <v>26</v>
      </c>
      <c r="C15" s="37">
        <v>36627</v>
      </c>
      <c r="D15" s="37">
        <v>234500.581461697</v>
      </c>
      <c r="E15" s="37">
        <v>193478.14907127299</v>
      </c>
      <c r="F15" s="37">
        <v>41022.432390424299</v>
      </c>
      <c r="G15" s="37">
        <v>193478.14907127299</v>
      </c>
      <c r="H15" s="37">
        <v>0.17493531203514201</v>
      </c>
    </row>
    <row r="16" spans="1:8">
      <c r="A16" s="37">
        <v>15</v>
      </c>
      <c r="B16" s="37">
        <v>27</v>
      </c>
      <c r="C16" s="37">
        <v>149852.50599999999</v>
      </c>
      <c r="D16" s="37">
        <v>1104834.4408136799</v>
      </c>
      <c r="E16" s="37">
        <v>1045592.13033162</v>
      </c>
      <c r="F16" s="37">
        <v>59242.310482051304</v>
      </c>
      <c r="G16" s="37">
        <v>1045592.13033162</v>
      </c>
      <c r="H16" s="37">
        <v>5.3620984550790403E-2</v>
      </c>
    </row>
    <row r="17" spans="1:8">
      <c r="A17" s="37">
        <v>16</v>
      </c>
      <c r="B17" s="37">
        <v>29</v>
      </c>
      <c r="C17" s="37">
        <v>163215</v>
      </c>
      <c r="D17" s="37">
        <v>2061108.77036838</v>
      </c>
      <c r="E17" s="37">
        <v>1800024.7997717899</v>
      </c>
      <c r="F17" s="37">
        <v>261083.970596581</v>
      </c>
      <c r="G17" s="37">
        <v>1800024.7997717899</v>
      </c>
      <c r="H17" s="37">
        <v>0.12667161207116601</v>
      </c>
    </row>
    <row r="18" spans="1:8">
      <c r="A18" s="37">
        <v>17</v>
      </c>
      <c r="B18" s="37">
        <v>31</v>
      </c>
      <c r="C18" s="37">
        <v>21678.785</v>
      </c>
      <c r="D18" s="37">
        <v>193397.92274835499</v>
      </c>
      <c r="E18" s="37">
        <v>163826.949710738</v>
      </c>
      <c r="F18" s="37">
        <v>29570.973037617001</v>
      </c>
      <c r="G18" s="37">
        <v>163826.949710738</v>
      </c>
      <c r="H18" s="37">
        <v>0.15290222675294299</v>
      </c>
    </row>
    <row r="19" spans="1:8">
      <c r="A19" s="37">
        <v>18</v>
      </c>
      <c r="B19" s="37">
        <v>32</v>
      </c>
      <c r="C19" s="37">
        <v>10820.894</v>
      </c>
      <c r="D19" s="37">
        <v>191368.15615656201</v>
      </c>
      <c r="E19" s="37">
        <v>177441.162779509</v>
      </c>
      <c r="F19" s="37">
        <v>13926.9933770521</v>
      </c>
      <c r="G19" s="37">
        <v>177441.162779509</v>
      </c>
      <c r="H19" s="37">
        <v>7.2775918714805293E-2</v>
      </c>
    </row>
    <row r="20" spans="1:8">
      <c r="A20" s="37">
        <v>19</v>
      </c>
      <c r="B20" s="37">
        <v>33</v>
      </c>
      <c r="C20" s="37">
        <v>54448.900999999998</v>
      </c>
      <c r="D20" s="37">
        <v>633537.37737644697</v>
      </c>
      <c r="E20" s="37">
        <v>508643.68697202799</v>
      </c>
      <c r="F20" s="37">
        <v>124893.690404418</v>
      </c>
      <c r="G20" s="37">
        <v>508643.68697202799</v>
      </c>
      <c r="H20" s="37">
        <v>0.19713705120543601</v>
      </c>
    </row>
    <row r="21" spans="1:8">
      <c r="A21" s="37">
        <v>20</v>
      </c>
      <c r="B21" s="37">
        <v>34</v>
      </c>
      <c r="C21" s="37">
        <v>25377.726999999999</v>
      </c>
      <c r="D21" s="37">
        <v>138615.04266025301</v>
      </c>
      <c r="E21" s="37">
        <v>100956.375291292</v>
      </c>
      <c r="F21" s="37">
        <v>37658.667368960501</v>
      </c>
      <c r="G21" s="37">
        <v>100956.375291292</v>
      </c>
      <c r="H21" s="37">
        <v>0.27167807076510703</v>
      </c>
    </row>
    <row r="22" spans="1:8">
      <c r="A22" s="37">
        <v>21</v>
      </c>
      <c r="B22" s="37">
        <v>35</v>
      </c>
      <c r="C22" s="37">
        <v>21233.409</v>
      </c>
      <c r="D22" s="37">
        <v>687155.03398495598</v>
      </c>
      <c r="E22" s="37">
        <v>655859.46524070797</v>
      </c>
      <c r="F22" s="37">
        <v>31295.568744247801</v>
      </c>
      <c r="G22" s="37">
        <v>655859.46524070797</v>
      </c>
      <c r="H22" s="37">
        <v>4.5543679659535097E-2</v>
      </c>
    </row>
    <row r="23" spans="1:8">
      <c r="A23" s="37">
        <v>22</v>
      </c>
      <c r="B23" s="37">
        <v>36</v>
      </c>
      <c r="C23" s="37">
        <v>120046.376</v>
      </c>
      <c r="D23" s="37">
        <v>481864.227081416</v>
      </c>
      <c r="E23" s="37">
        <v>396030.09615489701</v>
      </c>
      <c r="F23" s="37">
        <v>85834.130926519298</v>
      </c>
      <c r="G23" s="37">
        <v>396030.09615489701</v>
      </c>
      <c r="H23" s="37">
        <v>0.17812928643075401</v>
      </c>
    </row>
    <row r="24" spans="1:8">
      <c r="A24" s="37">
        <v>23</v>
      </c>
      <c r="B24" s="37">
        <v>37</v>
      </c>
      <c r="C24" s="37">
        <v>122830.02</v>
      </c>
      <c r="D24" s="37">
        <v>901402.29568141606</v>
      </c>
      <c r="E24" s="37">
        <v>784545.40922280599</v>
      </c>
      <c r="F24" s="37">
        <v>116856.88645861</v>
      </c>
      <c r="G24" s="37">
        <v>784545.40922280599</v>
      </c>
      <c r="H24" s="37">
        <v>0.12963899361968201</v>
      </c>
    </row>
    <row r="25" spans="1:8">
      <c r="A25" s="37">
        <v>24</v>
      </c>
      <c r="B25" s="37">
        <v>38</v>
      </c>
      <c r="C25" s="37">
        <v>121065.59600000001</v>
      </c>
      <c r="D25" s="37">
        <v>543142.55560707999</v>
      </c>
      <c r="E25" s="37">
        <v>500637.17552389402</v>
      </c>
      <c r="F25" s="37">
        <v>42505.380083185803</v>
      </c>
      <c r="G25" s="37">
        <v>500637.17552389402</v>
      </c>
      <c r="H25" s="37">
        <v>7.8258239286142603E-2</v>
      </c>
    </row>
    <row r="26" spans="1:8">
      <c r="A26" s="37">
        <v>25</v>
      </c>
      <c r="B26" s="37">
        <v>39</v>
      </c>
      <c r="C26" s="37">
        <v>47467.03</v>
      </c>
      <c r="D26" s="37">
        <v>77379.011195544997</v>
      </c>
      <c r="E26" s="37">
        <v>58094.599724737003</v>
      </c>
      <c r="F26" s="37">
        <v>19284.411470808001</v>
      </c>
      <c r="G26" s="37">
        <v>58094.599724737003</v>
      </c>
      <c r="H26" s="37">
        <v>0.24922018481309099</v>
      </c>
    </row>
    <row r="27" spans="1:8">
      <c r="A27" s="37">
        <v>26</v>
      </c>
      <c r="B27" s="37">
        <v>42</v>
      </c>
      <c r="C27" s="37">
        <v>6046.67</v>
      </c>
      <c r="D27" s="37">
        <v>113036.743</v>
      </c>
      <c r="E27" s="37">
        <v>94926.275200000004</v>
      </c>
      <c r="F27" s="37">
        <v>18110.467799999999</v>
      </c>
      <c r="G27" s="37">
        <v>94926.275200000004</v>
      </c>
      <c r="H27" s="37">
        <v>0.16021753032993899</v>
      </c>
    </row>
    <row r="28" spans="1:8">
      <c r="A28" s="37">
        <v>27</v>
      </c>
      <c r="B28" s="37">
        <v>43</v>
      </c>
      <c r="C28" s="37">
        <v>1106.1980000000001</v>
      </c>
      <c r="D28" s="37">
        <v>4430.6325999999999</v>
      </c>
      <c r="E28" s="37">
        <v>4327.2004999999999</v>
      </c>
      <c r="F28" s="37">
        <v>103.43210000000001</v>
      </c>
      <c r="G28" s="37">
        <v>4327.2004999999999</v>
      </c>
      <c r="H28" s="37">
        <v>2.33447702253624E-2</v>
      </c>
    </row>
    <row r="29" spans="1:8">
      <c r="A29" s="37">
        <v>28</v>
      </c>
      <c r="B29" s="37">
        <v>75</v>
      </c>
      <c r="C29" s="37">
        <v>86</v>
      </c>
      <c r="D29" s="37">
        <v>37299.145299145297</v>
      </c>
      <c r="E29" s="37">
        <v>35692.183760683802</v>
      </c>
      <c r="F29" s="37">
        <v>1606.9615384615399</v>
      </c>
      <c r="G29" s="37">
        <v>35692.183760683802</v>
      </c>
      <c r="H29" s="37">
        <v>4.30830659945005E-2</v>
      </c>
    </row>
    <row r="30" spans="1:8">
      <c r="A30" s="37">
        <v>29</v>
      </c>
      <c r="B30" s="37">
        <v>76</v>
      </c>
      <c r="C30" s="37">
        <v>2678</v>
      </c>
      <c r="D30" s="37">
        <v>459773.434881197</v>
      </c>
      <c r="E30" s="37">
        <v>433234.26644529903</v>
      </c>
      <c r="F30" s="37">
        <v>26539.168435897402</v>
      </c>
      <c r="G30" s="37">
        <v>433234.26644529903</v>
      </c>
      <c r="H30" s="37">
        <v>5.7722274543232401E-2</v>
      </c>
    </row>
    <row r="31" spans="1:8">
      <c r="A31" s="30">
        <v>30</v>
      </c>
      <c r="B31" s="39">
        <v>99</v>
      </c>
      <c r="C31" s="40">
        <v>10</v>
      </c>
      <c r="D31" s="40">
        <v>5986.3247863247898</v>
      </c>
      <c r="E31" s="40">
        <v>5533.51111111111</v>
      </c>
      <c r="F31" s="40">
        <v>452.81367521367503</v>
      </c>
      <c r="G31" s="40">
        <v>5533.51111111111</v>
      </c>
      <c r="H31" s="40">
        <v>7.5641347801256406E-2</v>
      </c>
    </row>
    <row r="32" spans="1:8">
      <c r="A32" s="30">
        <v>31</v>
      </c>
      <c r="B32" s="39">
        <v>9101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</row>
    <row r="33" spans="1:8">
      <c r="A33" s="30"/>
      <c r="B33" s="39">
        <v>40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</row>
    <row r="34" spans="1:8">
      <c r="A34" s="30"/>
      <c r="B34" s="33">
        <v>70</v>
      </c>
      <c r="C34" s="34">
        <v>175</v>
      </c>
      <c r="D34" s="34">
        <v>230116.89</v>
      </c>
      <c r="E34" s="34">
        <v>242024.1</v>
      </c>
      <c r="F34" s="30"/>
      <c r="G34" s="30"/>
      <c r="H34" s="30"/>
    </row>
    <row r="35" spans="1:8">
      <c r="A35" s="30"/>
      <c r="B35" s="33">
        <v>71</v>
      </c>
      <c r="C35" s="34">
        <v>25</v>
      </c>
      <c r="D35" s="34">
        <v>51468.4</v>
      </c>
      <c r="E35" s="34">
        <v>58354.97</v>
      </c>
      <c r="F35" s="30"/>
      <c r="G35" s="30"/>
      <c r="H35" s="30"/>
    </row>
    <row r="36" spans="1:8">
      <c r="A36" s="30"/>
      <c r="B36" s="33">
        <v>72</v>
      </c>
      <c r="C36" s="34">
        <v>334</v>
      </c>
      <c r="D36" s="34">
        <v>862826.71</v>
      </c>
      <c r="E36" s="34">
        <v>882161.76</v>
      </c>
      <c r="F36" s="30"/>
      <c r="G36" s="30"/>
      <c r="H36" s="30"/>
    </row>
    <row r="37" spans="1:8">
      <c r="A37" s="30"/>
      <c r="B37" s="33">
        <v>73</v>
      </c>
      <c r="C37" s="34">
        <v>102</v>
      </c>
      <c r="D37" s="34">
        <v>124636.93</v>
      </c>
      <c r="E37" s="34">
        <v>133174.53</v>
      </c>
      <c r="F37" s="30"/>
      <c r="G37" s="30"/>
      <c r="H37" s="30"/>
    </row>
    <row r="38" spans="1:8">
      <c r="A38" s="30"/>
      <c r="B38" s="33">
        <v>77</v>
      </c>
      <c r="C38" s="34">
        <v>35</v>
      </c>
      <c r="D38" s="34">
        <v>41688.94</v>
      </c>
      <c r="E38" s="34">
        <v>43033.78</v>
      </c>
      <c r="F38" s="30"/>
      <c r="G38" s="30"/>
      <c r="H38" s="30"/>
    </row>
    <row r="39" spans="1:8">
      <c r="A39" s="30"/>
      <c r="B39" s="33">
        <v>78</v>
      </c>
      <c r="C39" s="34">
        <v>26</v>
      </c>
      <c r="D39" s="34">
        <v>22110.29</v>
      </c>
      <c r="E39" s="34">
        <v>19001.55</v>
      </c>
      <c r="F39" s="34"/>
      <c r="G39" s="30"/>
      <c r="H39" s="30"/>
    </row>
    <row r="40" spans="1:8">
      <c r="A40" s="30"/>
      <c r="B40" s="33">
        <v>74</v>
      </c>
      <c r="C40" s="34">
        <v>0</v>
      </c>
      <c r="D40" s="34">
        <v>0</v>
      </c>
      <c r="E40" s="34">
        <v>0</v>
      </c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0"/>
      <c r="D42" s="30"/>
      <c r="E42" s="30"/>
      <c r="F42" s="30"/>
      <c r="G42" s="30"/>
      <c r="H42" s="30"/>
    </row>
    <row r="43" spans="1:8">
      <c r="A43" s="30"/>
      <c r="B43" s="31"/>
      <c r="C43" s="31"/>
      <c r="D43" s="31"/>
      <c r="E43" s="31"/>
      <c r="F43" s="31"/>
      <c r="G43" s="31"/>
      <c r="H43" s="31"/>
    </row>
    <row r="44" spans="1:8">
      <c r="A44" s="30"/>
      <c r="B44" s="31"/>
      <c r="C44" s="31"/>
      <c r="D44" s="31"/>
      <c r="E44" s="31"/>
      <c r="F44" s="31"/>
      <c r="G44" s="31"/>
      <c r="H44" s="31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0"/>
    </row>
    <row r="49" spans="1:8">
      <c r="A49" s="30"/>
      <c r="B49" s="31"/>
      <c r="C49" s="30"/>
      <c r="D49" s="30"/>
      <c r="E49" s="30"/>
      <c r="F49" s="30"/>
      <c r="G49" s="30"/>
      <c r="H49" s="30"/>
    </row>
    <row r="50" spans="1:8">
      <c r="A50" s="30"/>
      <c r="B50" s="31"/>
      <c r="C50" s="30"/>
      <c r="D50" s="30"/>
      <c r="E50" s="30"/>
      <c r="F50" s="30"/>
      <c r="G50" s="30"/>
      <c r="H50" s="30"/>
    </row>
    <row r="51" spans="1:8">
      <c r="A51" s="30"/>
      <c r="B51" s="31"/>
      <c r="C51" s="30"/>
      <c r="D51" s="30"/>
      <c r="E51" s="30"/>
      <c r="F51" s="30"/>
      <c r="G51" s="30"/>
      <c r="H51" s="30"/>
    </row>
    <row r="52" spans="1:8">
      <c r="A52" s="30"/>
      <c r="B52" s="31"/>
      <c r="C52" s="30"/>
      <c r="D52" s="30"/>
      <c r="E52" s="30"/>
      <c r="F52" s="30"/>
      <c r="G52" s="30"/>
      <c r="H52" s="30"/>
    </row>
    <row r="53" spans="1:8">
      <c r="A53" s="30"/>
      <c r="B53" s="31"/>
      <c r="C53" s="30"/>
      <c r="D53" s="30"/>
      <c r="E53" s="30"/>
      <c r="F53" s="30"/>
      <c r="G53" s="30"/>
      <c r="H53" s="30"/>
    </row>
    <row r="54" spans="1:8">
      <c r="A54" s="30"/>
      <c r="B54" s="31"/>
      <c r="C54" s="30"/>
      <c r="D54" s="30"/>
      <c r="E54" s="30"/>
      <c r="F54" s="30"/>
      <c r="G54" s="30"/>
      <c r="H54" s="30"/>
    </row>
    <row r="55" spans="1:8">
      <c r="A55" s="30"/>
      <c r="B55" s="31"/>
      <c r="C55" s="30"/>
      <c r="D55" s="30"/>
      <c r="E55" s="30"/>
      <c r="F55" s="30"/>
      <c r="G55" s="30"/>
      <c r="H55" s="30"/>
    </row>
    <row r="56" spans="1:8">
      <c r="A56" s="30"/>
      <c r="B56" s="31"/>
      <c r="C56" s="30"/>
      <c r="D56" s="30"/>
      <c r="E56" s="30"/>
      <c r="F56" s="30"/>
      <c r="G56" s="30"/>
      <c r="H56" s="30"/>
    </row>
    <row r="57" spans="1:8">
      <c r="A57" s="30"/>
      <c r="B57" s="31"/>
      <c r="C57" s="30"/>
      <c r="D57" s="30"/>
      <c r="E57" s="30"/>
      <c r="F57" s="30"/>
      <c r="G57" s="30"/>
      <c r="H57" s="30"/>
    </row>
    <row r="58" spans="1:8">
      <c r="A58" s="30"/>
      <c r="B58" s="31"/>
      <c r="C58" s="30"/>
      <c r="D58" s="30"/>
      <c r="E58" s="30"/>
      <c r="F58" s="30"/>
      <c r="G58" s="30"/>
      <c r="H58" s="30"/>
    </row>
    <row r="59" spans="1:8">
      <c r="A59" s="30"/>
      <c r="B59" s="31"/>
      <c r="C59" s="30"/>
      <c r="D59" s="30"/>
      <c r="E59" s="30"/>
      <c r="F59" s="30"/>
      <c r="G59" s="30"/>
      <c r="H59" s="30"/>
    </row>
    <row r="60" spans="1:8">
      <c r="A60" s="30"/>
      <c r="B60" s="31"/>
      <c r="C60" s="30"/>
      <c r="D60" s="30"/>
      <c r="E60" s="30"/>
      <c r="F60" s="30"/>
      <c r="G60" s="30"/>
      <c r="H60" s="30"/>
    </row>
    <row r="61" spans="1:8">
      <c r="A61" s="30"/>
      <c r="B61" s="31"/>
      <c r="C61" s="30"/>
      <c r="D61" s="30"/>
      <c r="E61" s="30"/>
      <c r="F61" s="30"/>
      <c r="G61" s="30"/>
      <c r="H61" s="30"/>
    </row>
    <row r="62" spans="1:8">
      <c r="A62" s="30"/>
      <c r="B62" s="31"/>
      <c r="C62" s="30"/>
      <c r="D62" s="30"/>
      <c r="E62" s="30"/>
      <c r="F62" s="30"/>
      <c r="G62" s="30"/>
      <c r="H62" s="30"/>
    </row>
    <row r="63" spans="1:8">
      <c r="A63" s="30"/>
      <c r="B63" s="31"/>
      <c r="C63" s="30"/>
      <c r="D63" s="30"/>
      <c r="E63" s="30"/>
      <c r="F63" s="30"/>
      <c r="G63" s="30"/>
      <c r="H63" s="30"/>
    </row>
  </sheetData>
  <phoneticPr fontId="4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2016-06-23T05:17:53Z</dcterms:modified>
</cp:coreProperties>
</file>