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<sst xmlns="http://schemas.openxmlformats.org/spreadsheetml/2006/main" count="120" uniqueCount="79">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</sst>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0" sqref="K20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19132547.760300007</v>
      </c>
      <c r="F3" s="25">
        <f>RA!I7</f>
        <v>355368.08980000002</v>
      </c>
      <c r="G3" s="16">
        <f>SUM(G4:G42)</f>
        <v>18777179.670499999</v>
      </c>
      <c r="H3" s="27">
        <f>RA!J7</f>
        <v>1.8574007719839001</v>
      </c>
      <c r="I3" s="20">
        <f>SUM(I4:I42)</f>
        <v>17718812.56011809</v>
      </c>
      <c r="J3" s="21">
        <f>SUM(J4:J42)</f>
        <v>17377281.863193989</v>
      </c>
      <c r="K3" s="22">
        <f>E3-I3</f>
        <v>1413735.2001819164</v>
      </c>
      <c r="L3" s="22">
        <f>G3-J3</f>
        <v>1399897.8073060103</v>
      </c>
    </row>
    <row r="4" spans="1:13">
      <c r="A4" s="70">
        <f>RA!A8</f>
        <v>42548</v>
      </c>
      <c r="B4" s="12">
        <v>12</v>
      </c>
      <c r="C4" s="65" t="s">
        <v>6</v>
      </c>
      <c r="D4" s="65"/>
      <c r="E4" s="15">
        <f>VLOOKUP(C4,RA!B8:D35,3,0)</f>
        <v>967985.49439999997</v>
      </c>
      <c r="F4" s="25">
        <f>VLOOKUP(C4,RA!B8:I38,8,0)</f>
        <v>-12857.969300000001</v>
      </c>
      <c r="G4" s="16">
        <f t="shared" ref="G4:G42" si="0">E4-F4</f>
        <v>980843.46369999996</v>
      </c>
      <c r="H4" s="27">
        <f>RA!J8</f>
        <v>-1.32832251871397</v>
      </c>
      <c r="I4" s="20">
        <f>VLOOKUP(B4,RMS!B:D,3,FALSE)</f>
        <v>734225.98155128199</v>
      </c>
      <c r="J4" s="21">
        <f>VLOOKUP(B4,RMS!B:E,4,FALSE)</f>
        <v>746413.32310000004</v>
      </c>
      <c r="K4" s="22">
        <f t="shared" ref="K4:K42" si="1">E4-I4</f>
        <v>233759.51284871798</v>
      </c>
      <c r="L4" s="22">
        <f t="shared" ref="L4:L42" si="2">G4-J4</f>
        <v>234430.14059999993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82279.412100000001</v>
      </c>
      <c r="F5" s="25">
        <f>VLOOKUP(C5,RA!B9:I39,8,0)</f>
        <v>8811.5239999999994</v>
      </c>
      <c r="G5" s="16">
        <f t="shared" si="0"/>
        <v>73467.888099999996</v>
      </c>
      <c r="H5" s="27">
        <f>RA!J9</f>
        <v>10.709269518468</v>
      </c>
      <c r="I5" s="20">
        <f>VLOOKUP(B5,RMS!B:D,3,FALSE)</f>
        <v>32634.142873504301</v>
      </c>
      <c r="J5" s="21">
        <f>VLOOKUP(B5,RMS!B:E,4,FALSE)</f>
        <v>26562.853452991501</v>
      </c>
      <c r="K5" s="22">
        <f t="shared" si="1"/>
        <v>49645.2692264957</v>
      </c>
      <c r="L5" s="22">
        <f t="shared" si="2"/>
        <v>46905.034647008491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159362.91899999999</v>
      </c>
      <c r="F6" s="25">
        <f>VLOOKUP(C6,RA!B10:I40,8,0)</f>
        <v>12553.8128</v>
      </c>
      <c r="G6" s="16">
        <f t="shared" si="0"/>
        <v>146809.10619999998</v>
      </c>
      <c r="H6" s="27">
        <f>RA!J10</f>
        <v>7.8774992820004801</v>
      </c>
      <c r="I6" s="20">
        <f>VLOOKUP(B6,RMS!B:D,3,FALSE)</f>
        <v>117407.00273333301</v>
      </c>
      <c r="J6" s="21">
        <f>VLOOKUP(B6,RMS!B:E,4,FALSE)</f>
        <v>103963.681762569</v>
      </c>
      <c r="K6" s="22">
        <f>E6-I6</f>
        <v>41955.916266666987</v>
      </c>
      <c r="L6" s="22">
        <f t="shared" si="2"/>
        <v>42845.424437430978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77462.134300000005</v>
      </c>
      <c r="F7" s="25">
        <f>VLOOKUP(C7,RA!B11:I41,8,0)</f>
        <v>4877.6423999999997</v>
      </c>
      <c r="G7" s="16">
        <f t="shared" si="0"/>
        <v>72584.491900000008</v>
      </c>
      <c r="H7" s="27">
        <f>RA!J11</f>
        <v>6.2968086847563196</v>
      </c>
      <c r="I7" s="20">
        <f>VLOOKUP(B7,RMS!B:D,3,FALSE)</f>
        <v>62399.332178882098</v>
      </c>
      <c r="J7" s="21">
        <f>VLOOKUP(B7,RMS!B:E,4,FALSE)</f>
        <v>57502.214748233899</v>
      </c>
      <c r="K7" s="22">
        <f t="shared" si="1"/>
        <v>15062.802121117908</v>
      </c>
      <c r="L7" s="22">
        <f t="shared" si="2"/>
        <v>15082.277151766109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324587.27010000002</v>
      </c>
      <c r="F8" s="25">
        <f>VLOOKUP(C8,RA!B12:I42,8,0)</f>
        <v>-961.89970000000005</v>
      </c>
      <c r="G8" s="16">
        <f t="shared" si="0"/>
        <v>325549.16980000003</v>
      </c>
      <c r="H8" s="27">
        <f>RA!J12</f>
        <v>-0.29634547889190299</v>
      </c>
      <c r="I8" s="20">
        <f>VLOOKUP(B8,RMS!B:D,3,FALSE)</f>
        <v>189600.65293504301</v>
      </c>
      <c r="J8" s="21">
        <f>VLOOKUP(B8,RMS!B:E,4,FALSE)</f>
        <v>181640.48121794901</v>
      </c>
      <c r="K8" s="22">
        <f t="shared" si="1"/>
        <v>134986.61716495702</v>
      </c>
      <c r="L8" s="22">
        <f t="shared" si="2"/>
        <v>143908.68858205102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359609.32189999998</v>
      </c>
      <c r="F9" s="25">
        <f>VLOOKUP(C9,RA!B13:I43,8,0)</f>
        <v>-799.86829999999998</v>
      </c>
      <c r="G9" s="16">
        <f t="shared" si="0"/>
        <v>360409.19019999995</v>
      </c>
      <c r="H9" s="27">
        <f>RA!J13</f>
        <v>-0.222427020460395</v>
      </c>
      <c r="I9" s="20">
        <f>VLOOKUP(B9,RMS!B:D,3,FALSE)</f>
        <v>246603.29236495699</v>
      </c>
      <c r="J9" s="21">
        <f>VLOOKUP(B9,RMS!B:E,4,FALSE)</f>
        <v>239190.913376068</v>
      </c>
      <c r="K9" s="22">
        <f t="shared" si="1"/>
        <v>113006.029535043</v>
      </c>
      <c r="L9" s="22">
        <f t="shared" si="2"/>
        <v>121218.27682393196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98579.875599999999</v>
      </c>
      <c r="F10" s="25">
        <f>VLOOKUP(C10,RA!B14:I43,8,0)</f>
        <v>19307.003100000002</v>
      </c>
      <c r="G10" s="16">
        <f t="shared" si="0"/>
        <v>79272.872499999998</v>
      </c>
      <c r="H10" s="27">
        <f>RA!J14</f>
        <v>19.585136400801101</v>
      </c>
      <c r="I10" s="20">
        <f>VLOOKUP(B10,RMS!B:D,3,FALSE)</f>
        <v>82277.416282051301</v>
      </c>
      <c r="J10" s="21">
        <f>VLOOKUP(B10,RMS!B:E,4,FALSE)</f>
        <v>64670.478289743602</v>
      </c>
      <c r="K10" s="22">
        <f t="shared" si="1"/>
        <v>16302.459317948698</v>
      </c>
      <c r="L10" s="22">
        <f t="shared" si="2"/>
        <v>14602.394210256396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116174.2494</v>
      </c>
      <c r="F11" s="25">
        <f>VLOOKUP(C11,RA!B15:I44,8,0)</f>
        <v>-3389.9834000000001</v>
      </c>
      <c r="G11" s="16">
        <f t="shared" si="0"/>
        <v>119564.2328</v>
      </c>
      <c r="H11" s="27">
        <f>RA!J15</f>
        <v>-2.9180161847466999</v>
      </c>
      <c r="I11" s="20">
        <f>VLOOKUP(B11,RMS!B:D,3,FALSE)</f>
        <v>80957.715841880301</v>
      </c>
      <c r="J11" s="21">
        <f>VLOOKUP(B11,RMS!B:E,4,FALSE)</f>
        <v>80015.469035897404</v>
      </c>
      <c r="K11" s="22">
        <f t="shared" si="1"/>
        <v>35216.5335581197</v>
      </c>
      <c r="L11" s="22">
        <f t="shared" si="2"/>
        <v>39548.763764102594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909414.83880000003</v>
      </c>
      <c r="F12" s="25">
        <f>VLOOKUP(C12,RA!B16:I45,8,0)</f>
        <v>-909.22550000000001</v>
      </c>
      <c r="G12" s="16">
        <f t="shared" si="0"/>
        <v>910324.06429999997</v>
      </c>
      <c r="H12" s="27">
        <f>RA!J16</f>
        <v>-9.9979180150585004E-2</v>
      </c>
      <c r="I12" s="20">
        <f>VLOOKUP(B12,RMS!B:D,3,FALSE)</f>
        <v>876691.47140000004</v>
      </c>
      <c r="J12" s="21">
        <f>VLOOKUP(B12,RMS!B:E,4,FALSE)</f>
        <v>877609.41440000001</v>
      </c>
      <c r="K12" s="22">
        <f t="shared" si="1"/>
        <v>32723.367399999988</v>
      </c>
      <c r="L12" s="22">
        <f t="shared" si="2"/>
        <v>32714.64989999996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566283.02410000004</v>
      </c>
      <c r="F13" s="25">
        <f>VLOOKUP(C13,RA!B17:I46,8,0)</f>
        <v>23841.402399999999</v>
      </c>
      <c r="G13" s="16">
        <f t="shared" si="0"/>
        <v>542441.62170000002</v>
      </c>
      <c r="H13" s="27">
        <f>RA!J17</f>
        <v>4.2101566505355503</v>
      </c>
      <c r="I13" s="20">
        <f>VLOOKUP(B13,RMS!B:D,3,FALSE)</f>
        <v>538150.66057008505</v>
      </c>
      <c r="J13" s="21">
        <f>VLOOKUP(B13,RMS!B:E,4,FALSE)</f>
        <v>514309.26228717901</v>
      </c>
      <c r="K13" s="22">
        <f t="shared" si="1"/>
        <v>28132.36352991499</v>
      </c>
      <c r="L13" s="22">
        <f t="shared" si="2"/>
        <v>28132.35941282101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1593230.8056000001</v>
      </c>
      <c r="F14" s="25">
        <f>VLOOKUP(C14,RA!B18:I47,8,0)</f>
        <v>107056.3869</v>
      </c>
      <c r="G14" s="16">
        <f t="shared" si="0"/>
        <v>1486174.4187</v>
      </c>
      <c r="H14" s="27">
        <f>RA!J18</f>
        <v>6.7194524813172496</v>
      </c>
      <c r="I14" s="20">
        <f>VLOOKUP(B14,RMS!B:D,3,FALSE)</f>
        <v>1549488.8880581199</v>
      </c>
      <c r="J14" s="21">
        <f>VLOOKUP(B14,RMS!B:E,4,FALSE)</f>
        <v>1444066.0795162399</v>
      </c>
      <c r="K14" s="22">
        <f t="shared" si="1"/>
        <v>43741.917541880161</v>
      </c>
      <c r="L14" s="22">
        <f t="shared" si="2"/>
        <v>42108.339183760108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453946.511</v>
      </c>
      <c r="F15" s="25">
        <f>VLOOKUP(C15,RA!B19:I48,8,0)</f>
        <v>-8553.8006000000005</v>
      </c>
      <c r="G15" s="16">
        <f t="shared" si="0"/>
        <v>462500.31160000002</v>
      </c>
      <c r="H15" s="27">
        <f>RA!J19</f>
        <v>-1.88431905361643</v>
      </c>
      <c r="I15" s="20">
        <f>VLOOKUP(B15,RMS!B:D,3,FALSE)</f>
        <v>447852.78518632503</v>
      </c>
      <c r="J15" s="21">
        <f>VLOOKUP(B15,RMS!B:E,4,FALSE)</f>
        <v>456472.61295213702</v>
      </c>
      <c r="K15" s="22">
        <f t="shared" si="1"/>
        <v>6093.7258136749733</v>
      </c>
      <c r="L15" s="22">
        <f t="shared" si="2"/>
        <v>6027.6986478629988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1074479.4299000001</v>
      </c>
      <c r="F16" s="25">
        <f>VLOOKUP(C16,RA!B20:I49,8,0)</f>
        <v>81828.111300000004</v>
      </c>
      <c r="G16" s="16">
        <f t="shared" si="0"/>
        <v>992651.31860000012</v>
      </c>
      <c r="H16" s="27">
        <f>RA!J20</f>
        <v>7.6156051966128002</v>
      </c>
      <c r="I16" s="20">
        <f>VLOOKUP(B16,RMS!B:D,3,FALSE)</f>
        <v>1057356.0828</v>
      </c>
      <c r="J16" s="21">
        <f>VLOOKUP(B16,RMS!B:E,4,FALSE)</f>
        <v>975527.70860000001</v>
      </c>
      <c r="K16" s="22">
        <f t="shared" si="1"/>
        <v>17123.34710000013</v>
      </c>
      <c r="L16" s="22">
        <f t="shared" si="2"/>
        <v>17123.610000000102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302409.25420000002</v>
      </c>
      <c r="F17" s="25">
        <f>VLOOKUP(C17,RA!B21:I50,8,0)</f>
        <v>35169.435799999999</v>
      </c>
      <c r="G17" s="16">
        <f t="shared" si="0"/>
        <v>267239.81840000005</v>
      </c>
      <c r="H17" s="27">
        <f>RA!J21</f>
        <v>11.629748531683701</v>
      </c>
      <c r="I17" s="20">
        <f>VLOOKUP(B17,RMS!B:D,3,FALSE)</f>
        <v>296200.96241946903</v>
      </c>
      <c r="J17" s="21">
        <f>VLOOKUP(B17,RMS!B:E,4,FALSE)</f>
        <v>261031.93836460201</v>
      </c>
      <c r="K17" s="22">
        <f t="shared" si="1"/>
        <v>6208.2917805309989</v>
      </c>
      <c r="L17" s="22">
        <f t="shared" si="2"/>
        <v>6207.8800353980332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1267210.1191</v>
      </c>
      <c r="F18" s="25">
        <f>VLOOKUP(C18,RA!B22:I51,8,0)</f>
        <v>27511.017</v>
      </c>
      <c r="G18" s="16">
        <f t="shared" si="0"/>
        <v>1239699.1021</v>
      </c>
      <c r="H18" s="27">
        <f>RA!J22</f>
        <v>2.1709909497518001</v>
      </c>
      <c r="I18" s="20">
        <f>VLOOKUP(B18,RMS!B:D,3,FALSE)</f>
        <v>1245321.4152085499</v>
      </c>
      <c r="J18" s="21">
        <f>VLOOKUP(B18,RMS!B:E,4,FALSE)</f>
        <v>1217809.72665726</v>
      </c>
      <c r="K18" s="22">
        <f t="shared" si="1"/>
        <v>21888.703891450074</v>
      </c>
      <c r="L18" s="22">
        <f t="shared" si="2"/>
        <v>21889.375442740042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3043860.9457</v>
      </c>
      <c r="F19" s="25">
        <f>VLOOKUP(C19,RA!B23:I52,8,0)</f>
        <v>-108681.81819999999</v>
      </c>
      <c r="G19" s="16">
        <f t="shared" si="0"/>
        <v>3152542.7639000001</v>
      </c>
      <c r="H19" s="27">
        <f>RA!J23</f>
        <v>-3.5705250712432401</v>
      </c>
      <c r="I19" s="20">
        <f>VLOOKUP(B19,RMS!B:D,3,FALSE)</f>
        <v>2812446.1078145299</v>
      </c>
      <c r="J19" s="21">
        <f>VLOOKUP(B19,RMS!B:E,4,FALSE)</f>
        <v>2921327.49073675</v>
      </c>
      <c r="K19" s="22">
        <f t="shared" si="1"/>
        <v>231414.83788547013</v>
      </c>
      <c r="L19" s="22">
        <f t="shared" si="2"/>
        <v>231215.27316325018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273072.55430000002</v>
      </c>
      <c r="F20" s="25">
        <f>VLOOKUP(C20,RA!B24:I53,8,0)</f>
        <v>35057.239699999998</v>
      </c>
      <c r="G20" s="16">
        <f t="shared" si="0"/>
        <v>238015.31460000001</v>
      </c>
      <c r="H20" s="27">
        <f>RA!J24</f>
        <v>12.838067813100601</v>
      </c>
      <c r="I20" s="20">
        <f>VLOOKUP(B20,RMS!B:D,3,FALSE)</f>
        <v>229418.010257749</v>
      </c>
      <c r="J20" s="21">
        <f>VLOOKUP(B20,RMS!B:E,4,FALSE)</f>
        <v>198783.64229798099</v>
      </c>
      <c r="K20" s="22">
        <f t="shared" si="1"/>
        <v>43654.544042251015</v>
      </c>
      <c r="L20" s="22">
        <f t="shared" si="2"/>
        <v>39231.672302019026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279362.01779999997</v>
      </c>
      <c r="F21" s="25">
        <f>VLOOKUP(C21,RA!B25:I54,8,0)</f>
        <v>17806.355299999999</v>
      </c>
      <c r="G21" s="16">
        <f t="shared" si="0"/>
        <v>261555.66249999998</v>
      </c>
      <c r="H21" s="27">
        <f>RA!J25</f>
        <v>6.3739356696470697</v>
      </c>
      <c r="I21" s="20">
        <f>VLOOKUP(B21,RMS!B:D,3,FALSE)</f>
        <v>231539.38874948901</v>
      </c>
      <c r="J21" s="21">
        <f>VLOOKUP(B21,RMS!B:E,4,FALSE)</f>
        <v>214555.433102562</v>
      </c>
      <c r="K21" s="22">
        <f t="shared" si="1"/>
        <v>47822.629050510965</v>
      </c>
      <c r="L21" s="22">
        <f t="shared" si="2"/>
        <v>47000.229397437972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647679.46900000004</v>
      </c>
      <c r="F22" s="25">
        <f>VLOOKUP(C22,RA!B26:I55,8,0)</f>
        <v>112710.8912</v>
      </c>
      <c r="G22" s="16">
        <f t="shared" si="0"/>
        <v>534968.57780000009</v>
      </c>
      <c r="H22" s="27">
        <f>RA!J26</f>
        <v>17.402264020198501</v>
      </c>
      <c r="I22" s="20">
        <f>VLOOKUP(B22,RMS!B:D,3,FALSE)</f>
        <v>587824.44576063799</v>
      </c>
      <c r="J22" s="21">
        <f>VLOOKUP(B22,RMS!B:E,4,FALSE)</f>
        <v>484637.973515502</v>
      </c>
      <c r="K22" s="22">
        <f t="shared" si="1"/>
        <v>59855.023239362054</v>
      </c>
      <c r="L22" s="22">
        <f t="shared" si="2"/>
        <v>50330.604284498084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207649.7072</v>
      </c>
      <c r="F23" s="25">
        <f>VLOOKUP(C23,RA!B27:I56,8,0)</f>
        <v>51873.577700000002</v>
      </c>
      <c r="G23" s="16">
        <f t="shared" si="0"/>
        <v>155776.12950000001</v>
      </c>
      <c r="H23" s="27">
        <f>RA!J27</f>
        <v>24.981291040317899</v>
      </c>
      <c r="I23" s="20">
        <f>VLOOKUP(B23,RMS!B:D,3,FALSE)</f>
        <v>151567.07188136299</v>
      </c>
      <c r="J23" s="21">
        <f>VLOOKUP(B23,RMS!B:E,4,FALSE)</f>
        <v>108482.800203361</v>
      </c>
      <c r="K23" s="22">
        <f t="shared" si="1"/>
        <v>56082.635318637011</v>
      </c>
      <c r="L23" s="22">
        <f t="shared" si="2"/>
        <v>47293.329296639015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854484.27590000001</v>
      </c>
      <c r="F24" s="25">
        <f>VLOOKUP(C24,RA!B28:I57,8,0)</f>
        <v>7532.4041999999999</v>
      </c>
      <c r="G24" s="16">
        <f t="shared" si="0"/>
        <v>846951.87170000002</v>
      </c>
      <c r="H24" s="27">
        <f>RA!J28</f>
        <v>0.88151466474516105</v>
      </c>
      <c r="I24" s="20">
        <f>VLOOKUP(B24,RMS!B:D,3,FALSE)</f>
        <v>770653.47940707998</v>
      </c>
      <c r="J24" s="21">
        <f>VLOOKUP(B24,RMS!B:E,4,FALSE)</f>
        <v>764330.42788230104</v>
      </c>
      <c r="K24" s="22">
        <f t="shared" si="1"/>
        <v>83830.796492920024</v>
      </c>
      <c r="L24" s="22">
        <f t="shared" si="2"/>
        <v>82621.443817698979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539712.80200000003</v>
      </c>
      <c r="F25" s="25">
        <f>VLOOKUP(C25,RA!B29:I58,8,0)</f>
        <v>79435.076799999995</v>
      </c>
      <c r="G25" s="16">
        <f t="shared" si="0"/>
        <v>460277.72520000004</v>
      </c>
      <c r="H25" s="27">
        <f>RA!J29</f>
        <v>14.7180271628984</v>
      </c>
      <c r="I25" s="20">
        <f>VLOOKUP(B25,RMS!B:D,3,FALSE)</f>
        <v>516220.769087611</v>
      </c>
      <c r="J25" s="21">
        <f>VLOOKUP(B25,RMS!B:E,4,FALSE)</f>
        <v>438641.160588898</v>
      </c>
      <c r="K25" s="22">
        <f t="shared" si="1"/>
        <v>23492.032912389026</v>
      </c>
      <c r="L25" s="22">
        <f t="shared" si="2"/>
        <v>21636.564611102047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1060328.2572999999</v>
      </c>
      <c r="F26" s="25">
        <f>VLOOKUP(C26,RA!B30:I59,8,0)</f>
        <v>117205.2055</v>
      </c>
      <c r="G26" s="16">
        <f t="shared" si="0"/>
        <v>943123.0517999999</v>
      </c>
      <c r="H26" s="27">
        <f>RA!J30</f>
        <v>11.0536717939074</v>
      </c>
      <c r="I26" s="20">
        <f>VLOOKUP(B26,RMS!B:D,3,FALSE)</f>
        <v>1029126.86732566</v>
      </c>
      <c r="J26" s="21">
        <f>VLOOKUP(B26,RMS!B:E,4,FALSE)</f>
        <v>913433.62120759604</v>
      </c>
      <c r="K26" s="22">
        <f t="shared" si="1"/>
        <v>31201.389974339982</v>
      </c>
      <c r="L26" s="22">
        <f t="shared" si="2"/>
        <v>29689.430592403864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973939.60510000004</v>
      </c>
      <c r="F27" s="25">
        <f>VLOOKUP(C27,RA!B31:I60,8,0)</f>
        <v>7856.3146999999999</v>
      </c>
      <c r="G27" s="16">
        <f t="shared" si="0"/>
        <v>966083.29040000006</v>
      </c>
      <c r="H27" s="27">
        <f>RA!J31</f>
        <v>0.80665317016175198</v>
      </c>
      <c r="I27" s="20">
        <f>VLOOKUP(B27,RMS!B:D,3,FALSE)</f>
        <v>963200.34341769898</v>
      </c>
      <c r="J27" s="21">
        <f>VLOOKUP(B27,RMS!B:E,4,FALSE)</f>
        <v>955319.88212389406</v>
      </c>
      <c r="K27" s="22">
        <f t="shared" si="1"/>
        <v>10739.261682301061</v>
      </c>
      <c r="L27" s="22">
        <f t="shared" si="2"/>
        <v>10763.408276105998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95876.973100000003</v>
      </c>
      <c r="F28" s="25">
        <f>VLOOKUP(C28,RA!B32:I61,8,0)</f>
        <v>21742.9594</v>
      </c>
      <c r="G28" s="16">
        <f t="shared" si="0"/>
        <v>74134.01370000001</v>
      </c>
      <c r="H28" s="27">
        <f>RA!J32</f>
        <v>22.677978556250402</v>
      </c>
      <c r="I28" s="20">
        <f>VLOOKUP(B28,RMS!B:D,3,FALSE)</f>
        <v>74584.826020996901</v>
      </c>
      <c r="J28" s="21">
        <f>VLOOKUP(B28,RMS!B:E,4,FALSE)</f>
        <v>55126.712379380697</v>
      </c>
      <c r="K28" s="22">
        <f t="shared" si="1"/>
        <v>21292.147079003102</v>
      </c>
      <c r="L28" s="22">
        <f t="shared" si="2"/>
        <v>19007.301320619314</v>
      </c>
      <c r="M28" s="32"/>
    </row>
    <row r="29" spans="1:13">
      <c r="A29" s="70"/>
      <c r="B29" s="12">
        <v>40</v>
      </c>
      <c r="C29" s="65" t="s">
        <v>69</v>
      </c>
      <c r="D29" s="65"/>
      <c r="E29" s="15">
        <f>VLOOKUP(C29,RA!B32:D58,3,0)</f>
        <v>-18.3628</v>
      </c>
      <c r="F29" s="25">
        <f>VLOOKUP(C29,RA!B33:I62,8,0)</f>
        <v>-3.5000000000000001E-3</v>
      </c>
      <c r="G29" s="16">
        <f t="shared" si="0"/>
        <v>-18.359300000000001</v>
      </c>
      <c r="H29" s="27">
        <f>RA!J33</f>
        <v>1.9060274032283001E-2</v>
      </c>
      <c r="I29" s="20">
        <f>VLOOKUP(B29,RMS!B:D,3,FALSE)</f>
        <v>-18.3628</v>
      </c>
      <c r="J29" s="21">
        <f>VLOOKUP(B29,RMS!B:E,4,FALSE)</f>
        <v>-18.359300000000001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145890.8057</v>
      </c>
      <c r="F30" s="25">
        <f>VLOOKUP(C30,RA!B34:I64,8,0)</f>
        <v>20501.626799999998</v>
      </c>
      <c r="G30" s="16">
        <f t="shared" si="0"/>
        <v>125389.1789</v>
      </c>
      <c r="H30" s="27">
        <f>RA!J34</f>
        <v>14.0527202530899</v>
      </c>
      <c r="I30" s="20">
        <f>VLOOKUP(B30,RMS!B:D,3,FALSE)</f>
        <v>143885.48740000001</v>
      </c>
      <c r="J30" s="21">
        <f>VLOOKUP(B30,RMS!B:E,4,FALSE)</f>
        <v>123383.8551</v>
      </c>
      <c r="K30" s="22">
        <f t="shared" si="1"/>
        <v>2005.3182999999844</v>
      </c>
      <c r="L30" s="22">
        <f t="shared" si="2"/>
        <v>2005.3237999999983</v>
      </c>
      <c r="M30" s="32"/>
    </row>
    <row r="31" spans="1:13" s="36" customFormat="1" ht="12" thickBot="1">
      <c r="A31" s="70"/>
      <c r="B31" s="12">
        <v>43</v>
      </c>
      <c r="C31" s="43" t="s">
        <v>77</v>
      </c>
      <c r="D31" s="42"/>
      <c r="E31" s="15">
        <f>VLOOKUP(C31,RA!B35:D61,3,0)</f>
        <v>10111.462299999999</v>
      </c>
      <c r="F31" s="25">
        <f>VLOOKUP(C31,RA!B35:I65,8,0)</f>
        <v>298.22000000000003</v>
      </c>
      <c r="G31" s="16">
        <f t="shared" si="0"/>
        <v>9813.2422999999999</v>
      </c>
      <c r="H31" s="27">
        <f>RA!J35</f>
        <v>2.9493261325812399</v>
      </c>
      <c r="I31" s="20">
        <f>VLOOKUP(B31,RMS!B:D,3,FALSE)</f>
        <v>9887.5087000000003</v>
      </c>
      <c r="J31" s="21">
        <f>VLOOKUP(B31,RMS!B:E,4,FALSE)</f>
        <v>9589.2921000000006</v>
      </c>
      <c r="K31" s="22">
        <f t="shared" si="1"/>
        <v>223.95359999999891</v>
      </c>
      <c r="L31" s="22">
        <f t="shared" si="2"/>
        <v>223.95019999999931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253059.98</v>
      </c>
      <c r="F32" s="25">
        <f>VLOOKUP(C32,RA!B34:I65,8,0)</f>
        <v>-11502.6</v>
      </c>
      <c r="G32" s="16">
        <f t="shared" si="0"/>
        <v>264562.58</v>
      </c>
      <c r="H32" s="27">
        <f>RA!J34</f>
        <v>14.0527202530899</v>
      </c>
      <c r="I32" s="20">
        <f>VLOOKUP(B32,RMS!B:D,3,FALSE)</f>
        <v>253059.98</v>
      </c>
      <c r="J32" s="21">
        <f>VLOOKUP(B32,RMS!B:E,4,FALSE)</f>
        <v>264562.58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447716.28</v>
      </c>
      <c r="F33" s="25">
        <f>VLOOKUP(C33,RA!B34:I65,8,0)</f>
        <v>-107463.49</v>
      </c>
      <c r="G33" s="16">
        <f t="shared" si="0"/>
        <v>555179.77</v>
      </c>
      <c r="H33" s="27">
        <f>RA!J34</f>
        <v>14.0527202530899</v>
      </c>
      <c r="I33" s="20">
        <f>VLOOKUP(B33,RMS!B:D,3,FALSE)</f>
        <v>447716.28</v>
      </c>
      <c r="J33" s="21">
        <f>VLOOKUP(B33,RMS!B:E,4,FALSE)</f>
        <v>555179.77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708780.39</v>
      </c>
      <c r="F34" s="25">
        <f>VLOOKUP(C34,RA!B34:I66,8,0)</f>
        <v>-75047.61</v>
      </c>
      <c r="G34" s="16">
        <f t="shared" si="0"/>
        <v>783828</v>
      </c>
      <c r="H34" s="27">
        <f>RA!J35</f>
        <v>2.9493261325812399</v>
      </c>
      <c r="I34" s="20">
        <f>VLOOKUP(B34,RMS!B:D,3,FALSE)</f>
        <v>708780.39</v>
      </c>
      <c r="J34" s="21">
        <f>VLOOKUP(B34,RMS!B:E,4,FALSE)</f>
        <v>783828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389240.41</v>
      </c>
      <c r="F35" s="25">
        <f>VLOOKUP(C35,RA!B34:I67,8,0)</f>
        <v>-85464.39</v>
      </c>
      <c r="G35" s="16">
        <f t="shared" si="0"/>
        <v>474704.8</v>
      </c>
      <c r="H35" s="27">
        <f>RA!J34</f>
        <v>14.0527202530899</v>
      </c>
      <c r="I35" s="20">
        <f>VLOOKUP(B35,RMS!B:D,3,FALSE)</f>
        <v>389240.41</v>
      </c>
      <c r="J35" s="21">
        <f>VLOOKUP(B35,RMS!B:E,4,FALSE)</f>
        <v>474704.8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0.55000000000000004</v>
      </c>
      <c r="F36" s="25">
        <f>VLOOKUP(C36,RA!B35:I68,8,0)</f>
        <v>-3764.45</v>
      </c>
      <c r="G36" s="16">
        <f t="shared" si="0"/>
        <v>3765</v>
      </c>
      <c r="H36" s="27">
        <f>RA!J35</f>
        <v>2.9493261325812399</v>
      </c>
      <c r="I36" s="20">
        <f>VLOOKUP(B36,RMS!B:D,3,FALSE)</f>
        <v>0.55000000000000004</v>
      </c>
      <c r="J36" s="21">
        <f>VLOOKUP(B36,RMS!B:E,4,FALSE)</f>
        <v>3765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34757.264600000002</v>
      </c>
      <c r="F37" s="25">
        <f>VLOOKUP(C37,RA!B8:I68,8,0)</f>
        <v>2484.9571000000001</v>
      </c>
      <c r="G37" s="16">
        <f t="shared" si="0"/>
        <v>32272.307500000003</v>
      </c>
      <c r="H37" s="27">
        <f>RA!J35</f>
        <v>2.9493261325812399</v>
      </c>
      <c r="I37" s="20">
        <f>VLOOKUP(B37,RMS!B:D,3,FALSE)</f>
        <v>34757.264957264997</v>
      </c>
      <c r="J37" s="21">
        <f>VLOOKUP(B37,RMS!B:E,4,FALSE)</f>
        <v>32272.307692307699</v>
      </c>
      <c r="K37" s="22">
        <f t="shared" si="1"/>
        <v>-3.5726499481825158E-4</v>
      </c>
      <c r="L37" s="22">
        <f t="shared" si="2"/>
        <v>-1.9230769612477161E-4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449577.54330000002</v>
      </c>
      <c r="F38" s="25">
        <f>VLOOKUP(C38,RA!B8:I69,8,0)</f>
        <v>18732.9823</v>
      </c>
      <c r="G38" s="16">
        <f t="shared" si="0"/>
        <v>430844.56100000005</v>
      </c>
      <c r="H38" s="27">
        <f>RA!J36</f>
        <v>-4.5454046111913904</v>
      </c>
      <c r="I38" s="20">
        <f>VLOOKUP(B38,RMS!B:D,3,FALSE)</f>
        <v>443262.74927692302</v>
      </c>
      <c r="J38" s="21">
        <f>VLOOKUP(B38,RMS!B:E,4,FALSE)</f>
        <v>424669.17728205101</v>
      </c>
      <c r="K38" s="22">
        <f t="shared" si="1"/>
        <v>6314.7940230770037</v>
      </c>
      <c r="L38" s="22">
        <f t="shared" si="2"/>
        <v>6175.3837179490365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218571.92</v>
      </c>
      <c r="F39" s="25">
        <f>VLOOKUP(C39,RA!B9:I70,8,0)</f>
        <v>-52609.25</v>
      </c>
      <c r="G39" s="16">
        <f t="shared" si="0"/>
        <v>271181.17000000004</v>
      </c>
      <c r="H39" s="27">
        <f>RA!J37</f>
        <v>-24.002587084838598</v>
      </c>
      <c r="I39" s="20">
        <f>VLOOKUP(B39,RMS!B:D,3,FALSE)</f>
        <v>218612.94</v>
      </c>
      <c r="J39" s="21">
        <f>VLOOKUP(B39,RMS!B:E,4,FALSE)</f>
        <v>271222.19</v>
      </c>
      <c r="K39" s="22">
        <f t="shared" si="1"/>
        <v>-41.019999999989523</v>
      </c>
      <c r="L39" s="22">
        <f t="shared" si="2"/>
        <v>-41.019999999960419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128763.3</v>
      </c>
      <c r="F40" s="25">
        <f>VLOOKUP(C40,RA!B10:I71,8,0)</f>
        <v>10719.31</v>
      </c>
      <c r="G40" s="16">
        <f t="shared" si="0"/>
        <v>118043.99</v>
      </c>
      <c r="H40" s="27">
        <f>RA!J38</f>
        <v>-10.5882740350647</v>
      </c>
      <c r="I40" s="20">
        <f>VLOOKUP(B40,RMS!B:D,3,FALSE)</f>
        <v>128763.3</v>
      </c>
      <c r="J40" s="21">
        <f>VLOOKUP(B40,RMS!B:E,4,FALSE)</f>
        <v>118043.99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71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-21.9567105070103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17114.9503</v>
      </c>
      <c r="F42" s="25">
        <f>VLOOKUP(C42,RA!B8:I72,8,0)</f>
        <v>2460.9919</v>
      </c>
      <c r="G42" s="16">
        <f t="shared" si="0"/>
        <v>14653.9584</v>
      </c>
      <c r="H42" s="27">
        <f>RA!J39</f>
        <v>-21.9567105070103</v>
      </c>
      <c r="I42" s="20">
        <f>VLOOKUP(B42,RMS!B:D,3,FALSE)</f>
        <v>17114.9504576053</v>
      </c>
      <c r="J42" s="21">
        <f>VLOOKUP(B42,RMS!B:E,4,FALSE)</f>
        <v>14653.9585205355</v>
      </c>
      <c r="K42" s="22">
        <f t="shared" si="1"/>
        <v>-1.5760530004627071E-4</v>
      </c>
      <c r="L42" s="22">
        <f t="shared" si="2"/>
        <v>-1.2053550017299131E-4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topLeftCell="A16" workbookViewId="0">
      <selection activeCell="A8"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0.5703125" style="41" bestFit="1" customWidth="1"/>
    <col min="17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19132547.760299999</v>
      </c>
      <c r="E7" s="53">
        <v>16547862.0944</v>
      </c>
      <c r="F7" s="54">
        <v>115.619453746685</v>
      </c>
      <c r="G7" s="53">
        <v>30995903.023499999</v>
      </c>
      <c r="H7" s="54">
        <v>-38.273946250914598</v>
      </c>
      <c r="I7" s="53">
        <v>355368.08980000002</v>
      </c>
      <c r="J7" s="54">
        <v>1.8574007719839001</v>
      </c>
      <c r="K7" s="53">
        <v>687862.71669999999</v>
      </c>
      <c r="L7" s="54">
        <v>2.2192052807059302</v>
      </c>
      <c r="M7" s="54">
        <v>-0.483373526181405</v>
      </c>
      <c r="N7" s="53">
        <v>534745805.255</v>
      </c>
      <c r="O7" s="53">
        <v>3982238541.0426998</v>
      </c>
      <c r="P7" s="53">
        <v>867394</v>
      </c>
      <c r="Q7" s="53">
        <v>1164850</v>
      </c>
      <c r="R7" s="54">
        <v>-25.5359917585955</v>
      </c>
      <c r="S7" s="53">
        <v>22.0575053093519</v>
      </c>
      <c r="T7" s="53">
        <v>25.1950814205263</v>
      </c>
      <c r="U7" s="55">
        <v>-14.2245284186515</v>
      </c>
    </row>
    <row r="8" spans="1:23" ht="12" thickBot="1">
      <c r="A8" s="81">
        <v>42548</v>
      </c>
      <c r="B8" s="71" t="s">
        <v>6</v>
      </c>
      <c r="C8" s="72"/>
      <c r="D8" s="56">
        <v>967985.49439999997</v>
      </c>
      <c r="E8" s="56">
        <v>565679.24789999996</v>
      </c>
      <c r="F8" s="57">
        <v>171.119145344911</v>
      </c>
      <c r="G8" s="56">
        <v>1168758.0926999999</v>
      </c>
      <c r="H8" s="57">
        <v>-17.178285186131699</v>
      </c>
      <c r="I8" s="56">
        <v>-12857.969300000001</v>
      </c>
      <c r="J8" s="57">
        <v>-1.32832251871397</v>
      </c>
      <c r="K8" s="56">
        <v>132573.99110000001</v>
      </c>
      <c r="L8" s="57">
        <v>11.3431506423827</v>
      </c>
      <c r="M8" s="57">
        <v>-1.0969871178601001</v>
      </c>
      <c r="N8" s="56">
        <v>15798038.736</v>
      </c>
      <c r="O8" s="56">
        <v>141254751.50580001</v>
      </c>
      <c r="P8" s="56">
        <v>26251</v>
      </c>
      <c r="Q8" s="56">
        <v>40723</v>
      </c>
      <c r="R8" s="57">
        <v>-35.537656852392999</v>
      </c>
      <c r="S8" s="56">
        <v>36.874233149213403</v>
      </c>
      <c r="T8" s="56">
        <v>25.2002249515016</v>
      </c>
      <c r="U8" s="58">
        <v>31.658985694624</v>
      </c>
    </row>
    <row r="9" spans="1:23" ht="12" thickBot="1">
      <c r="A9" s="82"/>
      <c r="B9" s="71" t="s">
        <v>7</v>
      </c>
      <c r="C9" s="72"/>
      <c r="D9" s="56">
        <v>82279.412100000001</v>
      </c>
      <c r="E9" s="56">
        <v>68949.238500000007</v>
      </c>
      <c r="F9" s="57">
        <v>119.333315189551</v>
      </c>
      <c r="G9" s="56">
        <v>119995.95359999999</v>
      </c>
      <c r="H9" s="57">
        <v>-31.431511120555001</v>
      </c>
      <c r="I9" s="56">
        <v>8811.5239999999994</v>
      </c>
      <c r="J9" s="57">
        <v>10.709269518468</v>
      </c>
      <c r="K9" s="56">
        <v>25764.733199999999</v>
      </c>
      <c r="L9" s="57">
        <v>21.471335013416699</v>
      </c>
      <c r="M9" s="57">
        <v>-0.658000572658754</v>
      </c>
      <c r="N9" s="56">
        <v>2513870.0830000001</v>
      </c>
      <c r="O9" s="56">
        <v>20115771.285300002</v>
      </c>
      <c r="P9" s="56">
        <v>4241</v>
      </c>
      <c r="Q9" s="56">
        <v>5949</v>
      </c>
      <c r="R9" s="57">
        <v>-28.710707681963399</v>
      </c>
      <c r="S9" s="56">
        <v>19.400946026880501</v>
      </c>
      <c r="T9" s="56">
        <v>42.490665960665702</v>
      </c>
      <c r="U9" s="58">
        <v>-119.01337131598601</v>
      </c>
    </row>
    <row r="10" spans="1:23" ht="12" thickBot="1">
      <c r="A10" s="82"/>
      <c r="B10" s="71" t="s">
        <v>8</v>
      </c>
      <c r="C10" s="72"/>
      <c r="D10" s="56">
        <v>159362.91899999999</v>
      </c>
      <c r="E10" s="56">
        <v>112429.1404</v>
      </c>
      <c r="F10" s="57">
        <v>141.74520807774499</v>
      </c>
      <c r="G10" s="56">
        <v>207180.63149999999</v>
      </c>
      <c r="H10" s="57">
        <v>-23.0802040489002</v>
      </c>
      <c r="I10" s="56">
        <v>12553.8128</v>
      </c>
      <c r="J10" s="57">
        <v>7.8774992820004801</v>
      </c>
      <c r="K10" s="56">
        <v>38716.304499999998</v>
      </c>
      <c r="L10" s="57">
        <v>18.687221976152699</v>
      </c>
      <c r="M10" s="57">
        <v>-0.67574868102403696</v>
      </c>
      <c r="N10" s="56">
        <v>4866120.2244999995</v>
      </c>
      <c r="O10" s="56">
        <v>35693790.597400002</v>
      </c>
      <c r="P10" s="56">
        <v>89875</v>
      </c>
      <c r="Q10" s="56">
        <v>117804</v>
      </c>
      <c r="R10" s="57">
        <v>-23.7080234966555</v>
      </c>
      <c r="S10" s="56">
        <v>1.7731618247566101</v>
      </c>
      <c r="T10" s="56">
        <v>1.3310348324335299</v>
      </c>
      <c r="U10" s="58">
        <v>24.934384789372601</v>
      </c>
    </row>
    <row r="11" spans="1:23" ht="12" thickBot="1">
      <c r="A11" s="82"/>
      <c r="B11" s="71" t="s">
        <v>9</v>
      </c>
      <c r="C11" s="72"/>
      <c r="D11" s="56">
        <v>77462.134300000005</v>
      </c>
      <c r="E11" s="56">
        <v>59399.877500000002</v>
      </c>
      <c r="F11" s="57">
        <v>130.40790244054</v>
      </c>
      <c r="G11" s="56">
        <v>94990.535099999994</v>
      </c>
      <c r="H11" s="57">
        <v>-18.452786671374401</v>
      </c>
      <c r="I11" s="56">
        <v>4877.6423999999997</v>
      </c>
      <c r="J11" s="57">
        <v>6.2968086847563196</v>
      </c>
      <c r="K11" s="56">
        <v>10063.6145</v>
      </c>
      <c r="L11" s="57">
        <v>10.5943339401191</v>
      </c>
      <c r="M11" s="57">
        <v>-0.51531903373286003</v>
      </c>
      <c r="N11" s="56">
        <v>1876540.9727</v>
      </c>
      <c r="O11" s="56">
        <v>12036811.694399999</v>
      </c>
      <c r="P11" s="56">
        <v>2950</v>
      </c>
      <c r="Q11" s="56">
        <v>4012</v>
      </c>
      <c r="R11" s="57">
        <v>-26.470588235294102</v>
      </c>
      <c r="S11" s="56">
        <v>26.258350610169501</v>
      </c>
      <c r="T11" s="56">
        <v>20.045235443669</v>
      </c>
      <c r="U11" s="58">
        <v>23.661483003027001</v>
      </c>
    </row>
    <row r="12" spans="1:23" ht="12" thickBot="1">
      <c r="A12" s="82"/>
      <c r="B12" s="71" t="s">
        <v>10</v>
      </c>
      <c r="C12" s="72"/>
      <c r="D12" s="56">
        <v>324587.27010000002</v>
      </c>
      <c r="E12" s="56">
        <v>252248.15359999999</v>
      </c>
      <c r="F12" s="57">
        <v>128.67775857527599</v>
      </c>
      <c r="G12" s="56">
        <v>636597.81610000005</v>
      </c>
      <c r="H12" s="57">
        <v>-49.012192330705098</v>
      </c>
      <c r="I12" s="56">
        <v>-961.89970000000005</v>
      </c>
      <c r="J12" s="57">
        <v>-0.29634547889190299</v>
      </c>
      <c r="K12" s="56">
        <v>-10073.0069</v>
      </c>
      <c r="L12" s="57">
        <v>-1.5823187961451799</v>
      </c>
      <c r="M12" s="57">
        <v>-0.90450719337837404</v>
      </c>
      <c r="N12" s="56">
        <v>8067577.3592999997</v>
      </c>
      <c r="O12" s="56">
        <v>42975468.9617</v>
      </c>
      <c r="P12" s="56">
        <v>2688</v>
      </c>
      <c r="Q12" s="56">
        <v>5433</v>
      </c>
      <c r="R12" s="57">
        <v>-50.524572059635602</v>
      </c>
      <c r="S12" s="56">
        <v>120.754192745536</v>
      </c>
      <c r="T12" s="56">
        <v>76.319478833057303</v>
      </c>
      <c r="U12" s="58">
        <v>36.797657209398402</v>
      </c>
    </row>
    <row r="13" spans="1:23" ht="12" thickBot="1">
      <c r="A13" s="82"/>
      <c r="B13" s="71" t="s">
        <v>11</v>
      </c>
      <c r="C13" s="72"/>
      <c r="D13" s="56">
        <v>359609.32189999998</v>
      </c>
      <c r="E13" s="56">
        <v>256103.89259999999</v>
      </c>
      <c r="F13" s="57">
        <v>140.415406516941</v>
      </c>
      <c r="G13" s="56">
        <v>601787.59770000004</v>
      </c>
      <c r="H13" s="57">
        <v>-40.243148367562299</v>
      </c>
      <c r="I13" s="56">
        <v>-799.86829999999998</v>
      </c>
      <c r="J13" s="57">
        <v>-0.222427020460395</v>
      </c>
      <c r="K13" s="56">
        <v>8487.5845000000008</v>
      </c>
      <c r="L13" s="57">
        <v>1.4103953840921799</v>
      </c>
      <c r="M13" s="57">
        <v>-1.09423980403376</v>
      </c>
      <c r="N13" s="56">
        <v>6981012.3520999998</v>
      </c>
      <c r="O13" s="56">
        <v>61552959.3763</v>
      </c>
      <c r="P13" s="56">
        <v>11086</v>
      </c>
      <c r="Q13" s="56">
        <v>16512</v>
      </c>
      <c r="R13" s="57">
        <v>-32.860949612403097</v>
      </c>
      <c r="S13" s="56">
        <v>32.438149188165298</v>
      </c>
      <c r="T13" s="56">
        <v>21.4830690164729</v>
      </c>
      <c r="U13" s="58">
        <v>33.772210948734497</v>
      </c>
    </row>
    <row r="14" spans="1:23" ht="12" thickBot="1">
      <c r="A14" s="82"/>
      <c r="B14" s="71" t="s">
        <v>12</v>
      </c>
      <c r="C14" s="72"/>
      <c r="D14" s="56">
        <v>98579.875599999999</v>
      </c>
      <c r="E14" s="56">
        <v>169309.1507</v>
      </c>
      <c r="F14" s="57">
        <v>58.2247770970598</v>
      </c>
      <c r="G14" s="56">
        <v>981353.79740000004</v>
      </c>
      <c r="H14" s="57">
        <v>-89.954705850104503</v>
      </c>
      <c r="I14" s="56">
        <v>19307.003100000002</v>
      </c>
      <c r="J14" s="57">
        <v>19.585136400801101</v>
      </c>
      <c r="K14" s="56">
        <v>33503.693700000003</v>
      </c>
      <c r="L14" s="57">
        <v>3.4140280282977198</v>
      </c>
      <c r="M14" s="57">
        <v>-0.42373508805090299</v>
      </c>
      <c r="N14" s="56">
        <v>3648525.9279</v>
      </c>
      <c r="O14" s="56">
        <v>28203938.636500001</v>
      </c>
      <c r="P14" s="56">
        <v>2096</v>
      </c>
      <c r="Q14" s="56">
        <v>3175</v>
      </c>
      <c r="R14" s="57">
        <v>-33.984251968503898</v>
      </c>
      <c r="S14" s="56">
        <v>47.032383396946599</v>
      </c>
      <c r="T14" s="56">
        <v>48.896720818897599</v>
      </c>
      <c r="U14" s="58">
        <v>-3.9639441748387201</v>
      </c>
    </row>
    <row r="15" spans="1:23" ht="12" thickBot="1">
      <c r="A15" s="82"/>
      <c r="B15" s="71" t="s">
        <v>13</v>
      </c>
      <c r="C15" s="72"/>
      <c r="D15" s="56">
        <v>116174.2494</v>
      </c>
      <c r="E15" s="56">
        <v>134316.25080000001</v>
      </c>
      <c r="F15" s="57">
        <v>86.493070427484</v>
      </c>
      <c r="G15" s="56">
        <v>235826.7868</v>
      </c>
      <c r="H15" s="57">
        <v>-50.7374666905312</v>
      </c>
      <c r="I15" s="56">
        <v>-3389.9834000000001</v>
      </c>
      <c r="J15" s="57">
        <v>-2.9180161847466999</v>
      </c>
      <c r="K15" s="56">
        <v>10494.7595</v>
      </c>
      <c r="L15" s="57">
        <v>4.4501982333755796</v>
      </c>
      <c r="M15" s="57">
        <v>-1.32301677804051</v>
      </c>
      <c r="N15" s="56">
        <v>3167555.0225</v>
      </c>
      <c r="O15" s="56">
        <v>23641976.2903</v>
      </c>
      <c r="P15" s="56">
        <v>4884</v>
      </c>
      <c r="Q15" s="56">
        <v>9199</v>
      </c>
      <c r="R15" s="57">
        <v>-46.907272529622801</v>
      </c>
      <c r="S15" s="56">
        <v>23.7867013513514</v>
      </c>
      <c r="T15" s="56">
        <v>17.696804152625301</v>
      </c>
      <c r="U15" s="58">
        <v>25.602108963208899</v>
      </c>
    </row>
    <row r="16" spans="1:23" ht="12" thickBot="1">
      <c r="A16" s="82"/>
      <c r="B16" s="71" t="s">
        <v>14</v>
      </c>
      <c r="C16" s="72"/>
      <c r="D16" s="56">
        <v>909414.83880000003</v>
      </c>
      <c r="E16" s="56">
        <v>980316.95510000002</v>
      </c>
      <c r="F16" s="57">
        <v>92.767429357297303</v>
      </c>
      <c r="G16" s="56">
        <v>2160033.2513000001</v>
      </c>
      <c r="H16" s="57">
        <v>-57.8981092882401</v>
      </c>
      <c r="I16" s="56">
        <v>-909.22550000000001</v>
      </c>
      <c r="J16" s="57">
        <v>-9.9979180150585004E-2</v>
      </c>
      <c r="K16" s="56">
        <v>-98476.641600000003</v>
      </c>
      <c r="L16" s="57">
        <v>-4.5590335954658396</v>
      </c>
      <c r="M16" s="57">
        <v>-0.99076709476250102</v>
      </c>
      <c r="N16" s="56">
        <v>30259530.105900001</v>
      </c>
      <c r="O16" s="56">
        <v>202653684.0086</v>
      </c>
      <c r="P16" s="56">
        <v>44405</v>
      </c>
      <c r="Q16" s="56">
        <v>74672</v>
      </c>
      <c r="R16" s="57">
        <v>-40.533265481037098</v>
      </c>
      <c r="S16" s="56">
        <v>20.480009881770101</v>
      </c>
      <c r="T16" s="56">
        <v>24.2624204333619</v>
      </c>
      <c r="U16" s="58">
        <v>-18.468792610098699</v>
      </c>
    </row>
    <row r="17" spans="1:21" ht="12" thickBot="1">
      <c r="A17" s="82"/>
      <c r="B17" s="71" t="s">
        <v>15</v>
      </c>
      <c r="C17" s="72"/>
      <c r="D17" s="56">
        <v>566283.02410000004</v>
      </c>
      <c r="E17" s="56">
        <v>536675.08649999998</v>
      </c>
      <c r="F17" s="57">
        <v>105.516920450527</v>
      </c>
      <c r="G17" s="56">
        <v>892071.70189999999</v>
      </c>
      <c r="H17" s="57">
        <v>-36.520458737353898</v>
      </c>
      <c r="I17" s="56">
        <v>23841.402399999999</v>
      </c>
      <c r="J17" s="57">
        <v>4.2101566505355503</v>
      </c>
      <c r="K17" s="56">
        <v>64349.614000000001</v>
      </c>
      <c r="L17" s="57">
        <v>7.2135024418937901</v>
      </c>
      <c r="M17" s="57">
        <v>-0.62950201379607296</v>
      </c>
      <c r="N17" s="56">
        <v>21937691.069499999</v>
      </c>
      <c r="O17" s="56">
        <v>220311841.70640001</v>
      </c>
      <c r="P17" s="56">
        <v>12231</v>
      </c>
      <c r="Q17" s="56">
        <v>13542</v>
      </c>
      <c r="R17" s="57">
        <v>-9.6809924678777097</v>
      </c>
      <c r="S17" s="56">
        <v>46.298996329000097</v>
      </c>
      <c r="T17" s="56">
        <v>34.559431420765002</v>
      </c>
      <c r="U17" s="58">
        <v>25.355981423039601</v>
      </c>
    </row>
    <row r="18" spans="1:21" ht="12" customHeight="1" thickBot="1">
      <c r="A18" s="82"/>
      <c r="B18" s="71" t="s">
        <v>16</v>
      </c>
      <c r="C18" s="72"/>
      <c r="D18" s="56">
        <v>1593230.8056000001</v>
      </c>
      <c r="E18" s="56">
        <v>1381361.9145</v>
      </c>
      <c r="F18" s="57">
        <v>115.337681521116</v>
      </c>
      <c r="G18" s="56">
        <v>1933698.9865999999</v>
      </c>
      <c r="H18" s="57">
        <v>-17.607093108045799</v>
      </c>
      <c r="I18" s="56">
        <v>107056.3869</v>
      </c>
      <c r="J18" s="57">
        <v>6.7194524813172496</v>
      </c>
      <c r="K18" s="56">
        <v>241538.87729999999</v>
      </c>
      <c r="L18" s="57">
        <v>12.4910277646003</v>
      </c>
      <c r="M18" s="57">
        <v>-0.55677368340570699</v>
      </c>
      <c r="N18" s="56">
        <v>42829898.734200001</v>
      </c>
      <c r="O18" s="56">
        <v>421624407.70719999</v>
      </c>
      <c r="P18" s="56">
        <v>69136</v>
      </c>
      <c r="Q18" s="56">
        <v>97659</v>
      </c>
      <c r="R18" s="57">
        <v>-29.206729538496202</v>
      </c>
      <c r="S18" s="56">
        <v>23.0448797384865</v>
      </c>
      <c r="T18" s="56">
        <v>20.555919289568799</v>
      </c>
      <c r="U18" s="58">
        <v>10.800492244535</v>
      </c>
    </row>
    <row r="19" spans="1:21" ht="12" customHeight="1" thickBot="1">
      <c r="A19" s="82"/>
      <c r="B19" s="71" t="s">
        <v>17</v>
      </c>
      <c r="C19" s="72"/>
      <c r="D19" s="56">
        <v>453946.511</v>
      </c>
      <c r="E19" s="56">
        <v>412074.0589</v>
      </c>
      <c r="F19" s="57">
        <v>110.16138997241799</v>
      </c>
      <c r="G19" s="56">
        <v>1149776.8629000001</v>
      </c>
      <c r="H19" s="57">
        <v>-60.518729707689303</v>
      </c>
      <c r="I19" s="56">
        <v>-8553.8006000000005</v>
      </c>
      <c r="J19" s="57">
        <v>-1.88431905361643</v>
      </c>
      <c r="K19" s="56">
        <v>-132745.32629999999</v>
      </c>
      <c r="L19" s="57">
        <v>-11.545312015166701</v>
      </c>
      <c r="M19" s="57">
        <v>-0.93556232194067102</v>
      </c>
      <c r="N19" s="56">
        <v>14438738.8368</v>
      </c>
      <c r="O19" s="56">
        <v>125107015.9967</v>
      </c>
      <c r="P19" s="56">
        <v>7976</v>
      </c>
      <c r="Q19" s="56">
        <v>11571</v>
      </c>
      <c r="R19" s="57">
        <v>-31.069051940195301</v>
      </c>
      <c r="S19" s="56">
        <v>56.914056043129399</v>
      </c>
      <c r="T19" s="56">
        <v>56.850208754645202</v>
      </c>
      <c r="U19" s="58">
        <v>0.112181933467819</v>
      </c>
    </row>
    <row r="20" spans="1:21" ht="12" thickBot="1">
      <c r="A20" s="82"/>
      <c r="B20" s="71" t="s">
        <v>18</v>
      </c>
      <c r="C20" s="72"/>
      <c r="D20" s="56">
        <v>1074479.4299000001</v>
      </c>
      <c r="E20" s="56">
        <v>972955.07019999996</v>
      </c>
      <c r="F20" s="57">
        <v>110.434640078409</v>
      </c>
      <c r="G20" s="56">
        <v>1360327.9672000001</v>
      </c>
      <c r="H20" s="57">
        <v>-21.0132074170591</v>
      </c>
      <c r="I20" s="56">
        <v>81828.111300000004</v>
      </c>
      <c r="J20" s="57">
        <v>7.6156051966128002</v>
      </c>
      <c r="K20" s="56">
        <v>64020.8819</v>
      </c>
      <c r="L20" s="57">
        <v>4.7062828555804801</v>
      </c>
      <c r="M20" s="57">
        <v>0.27814720559168099</v>
      </c>
      <c r="N20" s="56">
        <v>29460082.3035</v>
      </c>
      <c r="O20" s="56">
        <v>226182970.0316</v>
      </c>
      <c r="P20" s="56">
        <v>42030</v>
      </c>
      <c r="Q20" s="56">
        <v>56255</v>
      </c>
      <c r="R20" s="57">
        <v>-25.286641187450002</v>
      </c>
      <c r="S20" s="56">
        <v>25.564583152510099</v>
      </c>
      <c r="T20" s="56">
        <v>34.408847819749397</v>
      </c>
      <c r="U20" s="58">
        <v>-34.595771088764501</v>
      </c>
    </row>
    <row r="21" spans="1:21" ht="12" customHeight="1" thickBot="1">
      <c r="A21" s="82"/>
      <c r="B21" s="71" t="s">
        <v>19</v>
      </c>
      <c r="C21" s="72"/>
      <c r="D21" s="56">
        <v>302409.25420000002</v>
      </c>
      <c r="E21" s="56">
        <v>304649.26150000002</v>
      </c>
      <c r="F21" s="57">
        <v>99.264725839487994</v>
      </c>
      <c r="G21" s="56">
        <v>379697.3259</v>
      </c>
      <c r="H21" s="57">
        <v>-20.355179356821498</v>
      </c>
      <c r="I21" s="56">
        <v>35169.435799999999</v>
      </c>
      <c r="J21" s="57">
        <v>11.629748531683701</v>
      </c>
      <c r="K21" s="56">
        <v>39807.6999</v>
      </c>
      <c r="L21" s="57">
        <v>10.4840611678377</v>
      </c>
      <c r="M21" s="57">
        <v>-0.116516757101055</v>
      </c>
      <c r="N21" s="56">
        <v>8470906.3430000003</v>
      </c>
      <c r="O21" s="56">
        <v>75833598.318599999</v>
      </c>
      <c r="P21" s="56">
        <v>26578</v>
      </c>
      <c r="Q21" s="56">
        <v>36966</v>
      </c>
      <c r="R21" s="57">
        <v>-28.101498674457599</v>
      </c>
      <c r="S21" s="56">
        <v>11.378179479268599</v>
      </c>
      <c r="T21" s="56">
        <v>11.4788891873614</v>
      </c>
      <c r="U21" s="58">
        <v>-0.88511266917777298</v>
      </c>
    </row>
    <row r="22" spans="1:21" ht="12" customHeight="1" thickBot="1">
      <c r="A22" s="82"/>
      <c r="B22" s="71" t="s">
        <v>20</v>
      </c>
      <c r="C22" s="72"/>
      <c r="D22" s="56">
        <v>1267210.1191</v>
      </c>
      <c r="E22" s="56">
        <v>1710958.1373000001</v>
      </c>
      <c r="F22" s="57">
        <v>74.064355607188503</v>
      </c>
      <c r="G22" s="56">
        <v>1677840.577</v>
      </c>
      <c r="H22" s="57">
        <v>-24.4737470012921</v>
      </c>
      <c r="I22" s="56">
        <v>27511.017</v>
      </c>
      <c r="J22" s="57">
        <v>2.1709909497518001</v>
      </c>
      <c r="K22" s="56">
        <v>202121.36619999999</v>
      </c>
      <c r="L22" s="57">
        <v>12.046517945190899</v>
      </c>
      <c r="M22" s="57">
        <v>-0.86388862534810995</v>
      </c>
      <c r="N22" s="56">
        <v>43425137.666500002</v>
      </c>
      <c r="O22" s="56">
        <v>261593894.3321</v>
      </c>
      <c r="P22" s="56">
        <v>69965</v>
      </c>
      <c r="Q22" s="56">
        <v>102129</v>
      </c>
      <c r="R22" s="57">
        <v>-31.493503314435699</v>
      </c>
      <c r="S22" s="56">
        <v>18.112057730293699</v>
      </c>
      <c r="T22" s="56">
        <v>16.962920983266301</v>
      </c>
      <c r="U22" s="58">
        <v>6.34459520911002</v>
      </c>
    </row>
    <row r="23" spans="1:21" ht="12" thickBot="1">
      <c r="A23" s="82"/>
      <c r="B23" s="71" t="s">
        <v>21</v>
      </c>
      <c r="C23" s="72"/>
      <c r="D23" s="56">
        <v>3043860.9457</v>
      </c>
      <c r="E23" s="56">
        <v>2492284.3942</v>
      </c>
      <c r="F23" s="57">
        <v>122.13136481469</v>
      </c>
      <c r="G23" s="56">
        <v>4893305.8008000003</v>
      </c>
      <c r="H23" s="57">
        <v>-37.795407243864403</v>
      </c>
      <c r="I23" s="56">
        <v>-108681.81819999999</v>
      </c>
      <c r="J23" s="57">
        <v>-3.5705250712432401</v>
      </c>
      <c r="K23" s="56">
        <v>156221.81969999999</v>
      </c>
      <c r="L23" s="57">
        <v>3.1925619623948198</v>
      </c>
      <c r="M23" s="57">
        <v>-1.6956891067375</v>
      </c>
      <c r="N23" s="56">
        <v>89368027.256799996</v>
      </c>
      <c r="O23" s="56">
        <v>581275096.55320001</v>
      </c>
      <c r="P23" s="56">
        <v>78945</v>
      </c>
      <c r="Q23" s="56">
        <v>105126</v>
      </c>
      <c r="R23" s="57">
        <v>-24.904400433765201</v>
      </c>
      <c r="S23" s="56">
        <v>38.556728680727097</v>
      </c>
      <c r="T23" s="56">
        <v>49.464458835112197</v>
      </c>
      <c r="U23" s="58">
        <v>-28.290081984671598</v>
      </c>
    </row>
    <row r="24" spans="1:21" ht="12" thickBot="1">
      <c r="A24" s="82"/>
      <c r="B24" s="71" t="s">
        <v>22</v>
      </c>
      <c r="C24" s="72"/>
      <c r="D24" s="56">
        <v>273072.55430000002</v>
      </c>
      <c r="E24" s="56">
        <v>206171.92879999999</v>
      </c>
      <c r="F24" s="57">
        <v>132.44894971366301</v>
      </c>
      <c r="G24" s="56">
        <v>271498.2856</v>
      </c>
      <c r="H24" s="57">
        <v>0.57984480326309695</v>
      </c>
      <c r="I24" s="56">
        <v>35057.239699999998</v>
      </c>
      <c r="J24" s="57">
        <v>12.838067813100601</v>
      </c>
      <c r="K24" s="56">
        <v>41486.662700000001</v>
      </c>
      <c r="L24" s="57">
        <v>15.2806352380149</v>
      </c>
      <c r="M24" s="57">
        <v>-0.15497566161184601</v>
      </c>
      <c r="N24" s="56">
        <v>7386068.4818000002</v>
      </c>
      <c r="O24" s="56">
        <v>54392012.981200002</v>
      </c>
      <c r="P24" s="56">
        <v>25518</v>
      </c>
      <c r="Q24" s="56">
        <v>32696</v>
      </c>
      <c r="R24" s="57">
        <v>-21.953755811108401</v>
      </c>
      <c r="S24" s="56">
        <v>10.7011738498315</v>
      </c>
      <c r="T24" s="56">
        <v>11.115215197577699</v>
      </c>
      <c r="U24" s="58">
        <v>-3.8691208418477401</v>
      </c>
    </row>
    <row r="25" spans="1:21" ht="12" thickBot="1">
      <c r="A25" s="82"/>
      <c r="B25" s="71" t="s">
        <v>23</v>
      </c>
      <c r="C25" s="72"/>
      <c r="D25" s="56">
        <v>279362.01779999997</v>
      </c>
      <c r="E25" s="56">
        <v>205640.12210000001</v>
      </c>
      <c r="F25" s="57">
        <v>135.849957171369</v>
      </c>
      <c r="G25" s="56">
        <v>271794.62349999999</v>
      </c>
      <c r="H25" s="57">
        <v>2.7842325218033799</v>
      </c>
      <c r="I25" s="56">
        <v>17806.355299999999</v>
      </c>
      <c r="J25" s="57">
        <v>6.3739356696470697</v>
      </c>
      <c r="K25" s="56">
        <v>12918.4655</v>
      </c>
      <c r="L25" s="57">
        <v>4.7530246675390897</v>
      </c>
      <c r="M25" s="57">
        <v>0.37836458207826601</v>
      </c>
      <c r="N25" s="56">
        <v>7472304.1046000002</v>
      </c>
      <c r="O25" s="56">
        <v>67468396.484799996</v>
      </c>
      <c r="P25" s="56">
        <v>15885</v>
      </c>
      <c r="Q25" s="56">
        <v>21345</v>
      </c>
      <c r="R25" s="57">
        <v>-25.579761068165901</v>
      </c>
      <c r="S25" s="56">
        <v>17.5865292917847</v>
      </c>
      <c r="T25" s="56">
        <v>16.084288587491201</v>
      </c>
      <c r="U25" s="58">
        <v>8.5419964301611095</v>
      </c>
    </row>
    <row r="26" spans="1:21" ht="12" thickBot="1">
      <c r="A26" s="82"/>
      <c r="B26" s="71" t="s">
        <v>24</v>
      </c>
      <c r="C26" s="72"/>
      <c r="D26" s="56">
        <v>647679.46900000004</v>
      </c>
      <c r="E26" s="56">
        <v>627019.38859999995</v>
      </c>
      <c r="F26" s="57">
        <v>103.294966754717</v>
      </c>
      <c r="G26" s="56">
        <v>909069.56330000004</v>
      </c>
      <c r="H26" s="57">
        <v>-28.753585517826799</v>
      </c>
      <c r="I26" s="56">
        <v>112710.8912</v>
      </c>
      <c r="J26" s="57">
        <v>17.402264020198501</v>
      </c>
      <c r="K26" s="56">
        <v>119533.9213</v>
      </c>
      <c r="L26" s="57">
        <v>13.1490400873264</v>
      </c>
      <c r="M26" s="57">
        <v>-5.7080283368902002E-2</v>
      </c>
      <c r="N26" s="56">
        <v>17470707.538699999</v>
      </c>
      <c r="O26" s="56">
        <v>128958025.29099999</v>
      </c>
      <c r="P26" s="56">
        <v>44417</v>
      </c>
      <c r="Q26" s="56">
        <v>54489</v>
      </c>
      <c r="R26" s="57">
        <v>-18.4844647543541</v>
      </c>
      <c r="S26" s="56">
        <v>14.581792309251</v>
      </c>
      <c r="T26" s="56">
        <v>18.576585186000798</v>
      </c>
      <c r="U26" s="58">
        <v>-27.395760356671001</v>
      </c>
    </row>
    <row r="27" spans="1:21" ht="12" thickBot="1">
      <c r="A27" s="82"/>
      <c r="B27" s="71" t="s">
        <v>25</v>
      </c>
      <c r="C27" s="72"/>
      <c r="D27" s="56">
        <v>207649.7072</v>
      </c>
      <c r="E27" s="56">
        <v>187902.1586</v>
      </c>
      <c r="F27" s="57">
        <v>110.50948469519101</v>
      </c>
      <c r="G27" s="56">
        <v>200027.32670000001</v>
      </c>
      <c r="H27" s="57">
        <v>3.8106695848772798</v>
      </c>
      <c r="I27" s="56">
        <v>51873.577700000002</v>
      </c>
      <c r="J27" s="57">
        <v>24.981291040317899</v>
      </c>
      <c r="K27" s="56">
        <v>57996.733200000002</v>
      </c>
      <c r="L27" s="57">
        <v>28.9944049929654</v>
      </c>
      <c r="M27" s="57">
        <v>-0.105577593118641</v>
      </c>
      <c r="N27" s="56">
        <v>5105696.6801000005</v>
      </c>
      <c r="O27" s="56">
        <v>43533930.886100002</v>
      </c>
      <c r="P27" s="56">
        <v>26053</v>
      </c>
      <c r="Q27" s="56">
        <v>32328</v>
      </c>
      <c r="R27" s="57">
        <v>-19.410418213313498</v>
      </c>
      <c r="S27" s="56">
        <v>7.9702800905845796</v>
      </c>
      <c r="T27" s="56">
        <v>7.8435626917842098</v>
      </c>
      <c r="U27" s="58">
        <v>1.5898738483489401</v>
      </c>
    </row>
    <row r="28" spans="1:21" ht="12" thickBot="1">
      <c r="A28" s="82"/>
      <c r="B28" s="71" t="s">
        <v>26</v>
      </c>
      <c r="C28" s="72"/>
      <c r="D28" s="56">
        <v>854484.27590000001</v>
      </c>
      <c r="E28" s="56">
        <v>757787.83790000004</v>
      </c>
      <c r="F28" s="57">
        <v>112.760357604573</v>
      </c>
      <c r="G28" s="56">
        <v>858772.03949999996</v>
      </c>
      <c r="H28" s="57">
        <v>-0.49929007964633099</v>
      </c>
      <c r="I28" s="56">
        <v>7532.4041999999999</v>
      </c>
      <c r="J28" s="57">
        <v>0.88151466474516105</v>
      </c>
      <c r="K28" s="56">
        <v>-4213.5636000000004</v>
      </c>
      <c r="L28" s="57">
        <v>-0.49064983560168701</v>
      </c>
      <c r="M28" s="57">
        <v>-2.78765646257244</v>
      </c>
      <c r="N28" s="56">
        <v>24629958.522799999</v>
      </c>
      <c r="O28" s="56">
        <v>186179970.15580001</v>
      </c>
      <c r="P28" s="56">
        <v>37615</v>
      </c>
      <c r="Q28" s="56">
        <v>45456</v>
      </c>
      <c r="R28" s="57">
        <v>-17.249648011263599</v>
      </c>
      <c r="S28" s="56">
        <v>22.716583168948599</v>
      </c>
      <c r="T28" s="56">
        <v>24.692841101284799</v>
      </c>
      <c r="U28" s="58">
        <v>-8.6996266896227699</v>
      </c>
    </row>
    <row r="29" spans="1:21" ht="12" thickBot="1">
      <c r="A29" s="82"/>
      <c r="B29" s="71" t="s">
        <v>27</v>
      </c>
      <c r="C29" s="72"/>
      <c r="D29" s="56">
        <v>539712.80200000003</v>
      </c>
      <c r="E29" s="56">
        <v>557155.20479999995</v>
      </c>
      <c r="F29" s="57">
        <v>96.869381700156396</v>
      </c>
      <c r="G29" s="56">
        <v>839272.10759999999</v>
      </c>
      <c r="H29" s="57">
        <v>-35.692751240908798</v>
      </c>
      <c r="I29" s="56">
        <v>79435.076799999995</v>
      </c>
      <c r="J29" s="57">
        <v>14.7180271628984</v>
      </c>
      <c r="K29" s="56">
        <v>100725.9528</v>
      </c>
      <c r="L29" s="57">
        <v>12.001584693197801</v>
      </c>
      <c r="M29" s="57">
        <v>-0.21137428247787199</v>
      </c>
      <c r="N29" s="56">
        <v>16045774.565300001</v>
      </c>
      <c r="O29" s="56">
        <v>138071260.67309999</v>
      </c>
      <c r="P29" s="56">
        <v>93329</v>
      </c>
      <c r="Q29" s="56">
        <v>103832</v>
      </c>
      <c r="R29" s="57">
        <v>-10.1153786886509</v>
      </c>
      <c r="S29" s="56">
        <v>5.78290565633404</v>
      </c>
      <c r="T29" s="56">
        <v>6.07070273615071</v>
      </c>
      <c r="U29" s="58">
        <v>-4.97668640852606</v>
      </c>
    </row>
    <row r="30" spans="1:21" ht="12" thickBot="1">
      <c r="A30" s="82"/>
      <c r="B30" s="71" t="s">
        <v>28</v>
      </c>
      <c r="C30" s="72"/>
      <c r="D30" s="56">
        <v>1060328.2572999999</v>
      </c>
      <c r="E30" s="56">
        <v>1082646.4971</v>
      </c>
      <c r="F30" s="57">
        <v>97.938547821492804</v>
      </c>
      <c r="G30" s="56">
        <v>1683533.4036000001</v>
      </c>
      <c r="H30" s="57">
        <v>-37.017688212622502</v>
      </c>
      <c r="I30" s="56">
        <v>117205.2055</v>
      </c>
      <c r="J30" s="57">
        <v>11.0536717939074</v>
      </c>
      <c r="K30" s="56">
        <v>129311.26029999999</v>
      </c>
      <c r="L30" s="57">
        <v>7.6809441394798599</v>
      </c>
      <c r="M30" s="57">
        <v>-9.3619494326435002E-2</v>
      </c>
      <c r="N30" s="56">
        <v>32688914.2148</v>
      </c>
      <c r="O30" s="56">
        <v>214792189.35139999</v>
      </c>
      <c r="P30" s="56">
        <v>63610</v>
      </c>
      <c r="Q30" s="56">
        <v>85222</v>
      </c>
      <c r="R30" s="57">
        <v>-25.359648916946298</v>
      </c>
      <c r="S30" s="56">
        <v>16.669207000471602</v>
      </c>
      <c r="T30" s="56">
        <v>16.9348096254488</v>
      </c>
      <c r="U30" s="58">
        <v>-1.59337288792252</v>
      </c>
    </row>
    <row r="31" spans="1:21" ht="12" thickBot="1">
      <c r="A31" s="82"/>
      <c r="B31" s="71" t="s">
        <v>29</v>
      </c>
      <c r="C31" s="72"/>
      <c r="D31" s="56">
        <v>973939.60510000004</v>
      </c>
      <c r="E31" s="56">
        <v>1054204.5862</v>
      </c>
      <c r="F31" s="57">
        <v>92.386204523229793</v>
      </c>
      <c r="G31" s="56">
        <v>1885461.6076</v>
      </c>
      <c r="H31" s="57">
        <v>-48.344766015165597</v>
      </c>
      <c r="I31" s="56">
        <v>7856.3146999999999</v>
      </c>
      <c r="J31" s="57">
        <v>0.80665317016175198</v>
      </c>
      <c r="K31" s="56">
        <v>-77447.653399999996</v>
      </c>
      <c r="L31" s="57">
        <v>-4.1076229337060299</v>
      </c>
      <c r="M31" s="57">
        <v>-1.10144031943</v>
      </c>
      <c r="N31" s="56">
        <v>28799878.811700001</v>
      </c>
      <c r="O31" s="56">
        <v>228911944.82800001</v>
      </c>
      <c r="P31" s="56">
        <v>31912</v>
      </c>
      <c r="Q31" s="56">
        <v>45113</v>
      </c>
      <c r="R31" s="57">
        <v>-29.262075233303001</v>
      </c>
      <c r="S31" s="56">
        <v>30.519541398220099</v>
      </c>
      <c r="T31" s="56">
        <v>45.0745216123955</v>
      </c>
      <c r="U31" s="58">
        <v>-47.690691102666101</v>
      </c>
    </row>
    <row r="32" spans="1:21" ht="12" thickBot="1">
      <c r="A32" s="82"/>
      <c r="B32" s="71" t="s">
        <v>30</v>
      </c>
      <c r="C32" s="72"/>
      <c r="D32" s="56">
        <v>95876.973100000003</v>
      </c>
      <c r="E32" s="56">
        <v>126832.93520000001</v>
      </c>
      <c r="F32" s="57">
        <v>75.593120153542003</v>
      </c>
      <c r="G32" s="56">
        <v>104945.3558</v>
      </c>
      <c r="H32" s="57">
        <v>-8.6410519368594905</v>
      </c>
      <c r="I32" s="56">
        <v>21742.9594</v>
      </c>
      <c r="J32" s="57">
        <v>22.677978556250402</v>
      </c>
      <c r="K32" s="56">
        <v>25353.932799999999</v>
      </c>
      <c r="L32" s="57">
        <v>24.159175607845199</v>
      </c>
      <c r="M32" s="57">
        <v>-0.142422614609123</v>
      </c>
      <c r="N32" s="56">
        <v>3609314.2258000001</v>
      </c>
      <c r="O32" s="56">
        <v>22473483.358800001</v>
      </c>
      <c r="P32" s="56">
        <v>19402</v>
      </c>
      <c r="Q32" s="56">
        <v>24705</v>
      </c>
      <c r="R32" s="57">
        <v>-21.465290427039101</v>
      </c>
      <c r="S32" s="56">
        <v>4.9416025718998</v>
      </c>
      <c r="T32" s="56">
        <v>5.0105041084800597</v>
      </c>
      <c r="U32" s="58">
        <v>-1.39431562084869</v>
      </c>
    </row>
    <row r="33" spans="1:21" ht="12" thickBot="1">
      <c r="A33" s="82"/>
      <c r="B33" s="71" t="s">
        <v>70</v>
      </c>
      <c r="C33" s="72"/>
      <c r="D33" s="56">
        <v>-18.3628</v>
      </c>
      <c r="E33" s="59"/>
      <c r="F33" s="59"/>
      <c r="G33" s="59"/>
      <c r="H33" s="59"/>
      <c r="I33" s="56">
        <v>-3.5000000000000001E-3</v>
      </c>
      <c r="J33" s="57">
        <v>1.9060274032283001E-2</v>
      </c>
      <c r="K33" s="59"/>
      <c r="L33" s="59"/>
      <c r="M33" s="59"/>
      <c r="N33" s="56">
        <v>-2.6362999999999999</v>
      </c>
      <c r="O33" s="56">
        <v>325.29860000000002</v>
      </c>
      <c r="P33" s="56">
        <v>1</v>
      </c>
      <c r="Q33" s="59"/>
      <c r="R33" s="59"/>
      <c r="S33" s="56">
        <v>-18.3628</v>
      </c>
      <c r="T33" s="59"/>
      <c r="U33" s="60"/>
    </row>
    <row r="34" spans="1:21" ht="12" thickBot="1">
      <c r="A34" s="82"/>
      <c r="B34" s="71" t="s">
        <v>31</v>
      </c>
      <c r="C34" s="72"/>
      <c r="D34" s="56">
        <v>145890.8057</v>
      </c>
      <c r="E34" s="56">
        <v>123886.2227</v>
      </c>
      <c r="F34" s="57">
        <v>117.761929067194</v>
      </c>
      <c r="G34" s="56">
        <v>140440.37539999999</v>
      </c>
      <c r="H34" s="57">
        <v>3.88095680068938</v>
      </c>
      <c r="I34" s="56">
        <v>20501.626799999998</v>
      </c>
      <c r="J34" s="57">
        <v>14.0527202530899</v>
      </c>
      <c r="K34" s="56">
        <v>14932.5026</v>
      </c>
      <c r="L34" s="57">
        <v>10.6326279443995</v>
      </c>
      <c r="M34" s="57">
        <v>0.37295317129226502</v>
      </c>
      <c r="N34" s="56">
        <v>4215729.9153000005</v>
      </c>
      <c r="O34" s="56">
        <v>35858902.810400002</v>
      </c>
      <c r="P34" s="56">
        <v>10153</v>
      </c>
      <c r="Q34" s="56">
        <v>12938</v>
      </c>
      <c r="R34" s="57">
        <v>-21.5257381357242</v>
      </c>
      <c r="S34" s="56">
        <v>14.369231330641201</v>
      </c>
      <c r="T34" s="56">
        <v>14.6876945277477</v>
      </c>
      <c r="U34" s="58">
        <v>-2.2162855463773798</v>
      </c>
    </row>
    <row r="35" spans="1:21" ht="12" customHeight="1" thickBot="1">
      <c r="A35" s="82"/>
      <c r="B35" s="71" t="s">
        <v>78</v>
      </c>
      <c r="C35" s="72"/>
      <c r="D35" s="56">
        <v>10111.462299999999</v>
      </c>
      <c r="E35" s="59"/>
      <c r="F35" s="59"/>
      <c r="G35" s="59"/>
      <c r="H35" s="59"/>
      <c r="I35" s="56">
        <v>298.22000000000003</v>
      </c>
      <c r="J35" s="57">
        <v>2.9493261325812399</v>
      </c>
      <c r="K35" s="59"/>
      <c r="L35" s="59"/>
      <c r="M35" s="59"/>
      <c r="N35" s="56">
        <v>180688.50959999999</v>
      </c>
      <c r="O35" s="56">
        <v>402968.55949999997</v>
      </c>
      <c r="P35" s="56">
        <v>1092</v>
      </c>
      <c r="Q35" s="56">
        <v>1371</v>
      </c>
      <c r="R35" s="57">
        <v>-20.350109409190399</v>
      </c>
      <c r="S35" s="56">
        <v>9.2595808608058601</v>
      </c>
      <c r="T35" s="56">
        <v>6.03811611962072</v>
      </c>
      <c r="U35" s="58">
        <v>34.790610823660799</v>
      </c>
    </row>
    <row r="36" spans="1:21" ht="12" customHeight="1" thickBot="1">
      <c r="A36" s="82"/>
      <c r="B36" s="71" t="s">
        <v>64</v>
      </c>
      <c r="C36" s="72"/>
      <c r="D36" s="56">
        <v>253059.98</v>
      </c>
      <c r="E36" s="59"/>
      <c r="F36" s="59"/>
      <c r="G36" s="56">
        <v>71897.490000000005</v>
      </c>
      <c r="H36" s="57">
        <v>251.97331645374501</v>
      </c>
      <c r="I36" s="56">
        <v>-11502.6</v>
      </c>
      <c r="J36" s="57">
        <v>-4.5454046111913904</v>
      </c>
      <c r="K36" s="56">
        <v>2870.69</v>
      </c>
      <c r="L36" s="57">
        <v>3.9927541281343801</v>
      </c>
      <c r="M36" s="57">
        <v>-5.0069112304010499</v>
      </c>
      <c r="N36" s="56">
        <v>3036252.09</v>
      </c>
      <c r="O36" s="56">
        <v>28734195.91</v>
      </c>
      <c r="P36" s="56">
        <v>135</v>
      </c>
      <c r="Q36" s="56">
        <v>180</v>
      </c>
      <c r="R36" s="57">
        <v>-25</v>
      </c>
      <c r="S36" s="56">
        <v>1874.5183703703699</v>
      </c>
      <c r="T36" s="56">
        <v>1742.29944444444</v>
      </c>
      <c r="U36" s="58">
        <v>7.0534878727169499</v>
      </c>
    </row>
    <row r="37" spans="1:21" ht="12" thickBot="1">
      <c r="A37" s="82"/>
      <c r="B37" s="71" t="s">
        <v>35</v>
      </c>
      <c r="C37" s="72"/>
      <c r="D37" s="56">
        <v>447716.28</v>
      </c>
      <c r="E37" s="59"/>
      <c r="F37" s="59"/>
      <c r="G37" s="56">
        <v>586817.23</v>
      </c>
      <c r="H37" s="57">
        <v>-23.704305683048901</v>
      </c>
      <c r="I37" s="56">
        <v>-107463.49</v>
      </c>
      <c r="J37" s="57">
        <v>-24.002587084838598</v>
      </c>
      <c r="K37" s="56">
        <v>-98416.2</v>
      </c>
      <c r="L37" s="57">
        <v>-16.771184445282898</v>
      </c>
      <c r="M37" s="57">
        <v>9.1928869434097005E-2</v>
      </c>
      <c r="N37" s="56">
        <v>8181555.2800000003</v>
      </c>
      <c r="O37" s="56">
        <v>77648048.650000006</v>
      </c>
      <c r="P37" s="56">
        <v>217</v>
      </c>
      <c r="Q37" s="56">
        <v>370</v>
      </c>
      <c r="R37" s="57">
        <v>-41.351351351351397</v>
      </c>
      <c r="S37" s="56">
        <v>2063.2086635944702</v>
      </c>
      <c r="T37" s="56">
        <v>2183.1188378378401</v>
      </c>
      <c r="U37" s="58">
        <v>-5.8118297174297</v>
      </c>
    </row>
    <row r="38" spans="1:21" ht="12" thickBot="1">
      <c r="A38" s="82"/>
      <c r="B38" s="71" t="s">
        <v>36</v>
      </c>
      <c r="C38" s="72"/>
      <c r="D38" s="56">
        <v>708780.39</v>
      </c>
      <c r="E38" s="59"/>
      <c r="F38" s="59"/>
      <c r="G38" s="56">
        <v>2557152.14</v>
      </c>
      <c r="H38" s="57">
        <v>-72.282431736736598</v>
      </c>
      <c r="I38" s="56">
        <v>-75047.61</v>
      </c>
      <c r="J38" s="57">
        <v>-10.5882740350647</v>
      </c>
      <c r="K38" s="56">
        <v>-329170.09000000003</v>
      </c>
      <c r="L38" s="57">
        <v>-12.8725266225263</v>
      </c>
      <c r="M38" s="57">
        <v>-0.77200963185932203</v>
      </c>
      <c r="N38" s="56">
        <v>20791534.149999999</v>
      </c>
      <c r="O38" s="56">
        <v>62006522.890000001</v>
      </c>
      <c r="P38" s="56">
        <v>293</v>
      </c>
      <c r="Q38" s="56">
        <v>642</v>
      </c>
      <c r="R38" s="57">
        <v>-54.361370716510898</v>
      </c>
      <c r="S38" s="56">
        <v>2419.0456996587</v>
      </c>
      <c r="T38" s="56">
        <v>2798.52105919003</v>
      </c>
      <c r="U38" s="58">
        <v>-15.6869859707432</v>
      </c>
    </row>
    <row r="39" spans="1:21" ht="12" thickBot="1">
      <c r="A39" s="82"/>
      <c r="B39" s="71" t="s">
        <v>37</v>
      </c>
      <c r="C39" s="72"/>
      <c r="D39" s="56">
        <v>389240.41</v>
      </c>
      <c r="E39" s="59"/>
      <c r="F39" s="59"/>
      <c r="G39" s="56">
        <v>581436.12</v>
      </c>
      <c r="H39" s="57">
        <v>-33.055344067719801</v>
      </c>
      <c r="I39" s="56">
        <v>-85464.39</v>
      </c>
      <c r="J39" s="57">
        <v>-21.9567105070103</v>
      </c>
      <c r="K39" s="56">
        <v>-89685.07</v>
      </c>
      <c r="L39" s="57">
        <v>-15.4247503577865</v>
      </c>
      <c r="M39" s="57">
        <v>-4.7061121767535997E-2</v>
      </c>
      <c r="N39" s="56">
        <v>8219355.3700000001</v>
      </c>
      <c r="O39" s="56">
        <v>50939383.770000003</v>
      </c>
      <c r="P39" s="56">
        <v>235</v>
      </c>
      <c r="Q39" s="56">
        <v>410</v>
      </c>
      <c r="R39" s="57">
        <v>-42.682926829268297</v>
      </c>
      <c r="S39" s="56">
        <v>1656.34217021277</v>
      </c>
      <c r="T39" s="56">
        <v>2039.30248780488</v>
      </c>
      <c r="U39" s="58">
        <v>-23.120845709248499</v>
      </c>
    </row>
    <row r="40" spans="1:21" ht="12" thickBot="1">
      <c r="A40" s="82"/>
      <c r="B40" s="71" t="s">
        <v>66</v>
      </c>
      <c r="C40" s="72"/>
      <c r="D40" s="56">
        <v>0.55000000000000004</v>
      </c>
      <c r="E40" s="59"/>
      <c r="F40" s="59"/>
      <c r="G40" s="56">
        <v>10.79</v>
      </c>
      <c r="H40" s="57">
        <v>-94.902687673771993</v>
      </c>
      <c r="I40" s="56">
        <v>-3764.45</v>
      </c>
      <c r="J40" s="57">
        <v>-684445.45454545505</v>
      </c>
      <c r="K40" s="56">
        <v>10.32</v>
      </c>
      <c r="L40" s="57">
        <v>95.644114921223405</v>
      </c>
      <c r="M40" s="57">
        <v>-365.77228682170499</v>
      </c>
      <c r="N40" s="56">
        <v>29.78</v>
      </c>
      <c r="O40" s="56">
        <v>1283.04</v>
      </c>
      <c r="P40" s="56">
        <v>11</v>
      </c>
      <c r="Q40" s="59"/>
      <c r="R40" s="59"/>
      <c r="S40" s="56">
        <v>0.05</v>
      </c>
      <c r="T40" s="59"/>
      <c r="U40" s="60"/>
    </row>
    <row r="41" spans="1:21" ht="12" customHeight="1" thickBot="1">
      <c r="A41" s="82"/>
      <c r="B41" s="71" t="s">
        <v>32</v>
      </c>
      <c r="C41" s="72"/>
      <c r="D41" s="56">
        <v>34757.264600000002</v>
      </c>
      <c r="E41" s="59"/>
      <c r="F41" s="59"/>
      <c r="G41" s="56">
        <v>149759.8296</v>
      </c>
      <c r="H41" s="57">
        <v>-76.791330029665005</v>
      </c>
      <c r="I41" s="56">
        <v>2484.9571000000001</v>
      </c>
      <c r="J41" s="57">
        <v>7.1494610654717601</v>
      </c>
      <c r="K41" s="56">
        <v>8123.8963000000003</v>
      </c>
      <c r="L41" s="57">
        <v>5.4246164152953904</v>
      </c>
      <c r="M41" s="57">
        <v>-0.69411757508524596</v>
      </c>
      <c r="N41" s="56">
        <v>1256029.4896</v>
      </c>
      <c r="O41" s="56">
        <v>14428141.869100001</v>
      </c>
      <c r="P41" s="56">
        <v>73</v>
      </c>
      <c r="Q41" s="56">
        <v>119</v>
      </c>
      <c r="R41" s="57">
        <v>-38.655462184873997</v>
      </c>
      <c r="S41" s="56">
        <v>476.12691232876699</v>
      </c>
      <c r="T41" s="56">
        <v>519.13380756302502</v>
      </c>
      <c r="U41" s="58">
        <v>-9.0326537149325592</v>
      </c>
    </row>
    <row r="42" spans="1:21" ht="12" thickBot="1">
      <c r="A42" s="82"/>
      <c r="B42" s="71" t="s">
        <v>33</v>
      </c>
      <c r="C42" s="72"/>
      <c r="D42" s="56">
        <v>449577.54330000002</v>
      </c>
      <c r="E42" s="56">
        <v>1208905.3822000001</v>
      </c>
      <c r="F42" s="57">
        <v>37.188811458663999</v>
      </c>
      <c r="G42" s="56">
        <v>1053442.3195</v>
      </c>
      <c r="H42" s="57">
        <v>-57.323003359748697</v>
      </c>
      <c r="I42" s="56">
        <v>18732.9823</v>
      </c>
      <c r="J42" s="57">
        <v>4.1667967137539197</v>
      </c>
      <c r="K42" s="56">
        <v>-6489.9494000000004</v>
      </c>
      <c r="L42" s="57">
        <v>-0.61607069318046304</v>
      </c>
      <c r="M42" s="57">
        <v>-3.8864604553003099</v>
      </c>
      <c r="N42" s="56">
        <v>12493218.646500001</v>
      </c>
      <c r="O42" s="56">
        <v>89584297.188999996</v>
      </c>
      <c r="P42" s="56">
        <v>1869</v>
      </c>
      <c r="Q42" s="56">
        <v>2498</v>
      </c>
      <c r="R42" s="57">
        <v>-25.180144115292201</v>
      </c>
      <c r="S42" s="56">
        <v>240.544431942215</v>
      </c>
      <c r="T42" s="56">
        <v>238.630020456365</v>
      </c>
      <c r="U42" s="58">
        <v>0.79586605700766599</v>
      </c>
    </row>
    <row r="43" spans="1:21" ht="12" thickBot="1">
      <c r="A43" s="82"/>
      <c r="B43" s="71" t="s">
        <v>38</v>
      </c>
      <c r="C43" s="72"/>
      <c r="D43" s="56">
        <v>218571.92</v>
      </c>
      <c r="E43" s="59"/>
      <c r="F43" s="59"/>
      <c r="G43" s="56">
        <v>205383.77</v>
      </c>
      <c r="H43" s="57">
        <v>6.4212230596409903</v>
      </c>
      <c r="I43" s="56">
        <v>-52609.25</v>
      </c>
      <c r="J43" s="57">
        <v>-24.069537386138201</v>
      </c>
      <c r="K43" s="56">
        <v>-23539.4</v>
      </c>
      <c r="L43" s="57">
        <v>-11.461178261554</v>
      </c>
      <c r="M43" s="57">
        <v>1.2349443911059801</v>
      </c>
      <c r="N43" s="56">
        <v>3729129.76</v>
      </c>
      <c r="O43" s="56">
        <v>37206413.82</v>
      </c>
      <c r="P43" s="56">
        <v>145</v>
      </c>
      <c r="Q43" s="56">
        <v>259</v>
      </c>
      <c r="R43" s="57">
        <v>-44.015444015443997</v>
      </c>
      <c r="S43" s="56">
        <v>1507.39255172414</v>
      </c>
      <c r="T43" s="56">
        <v>1391.7472200772199</v>
      </c>
      <c r="U43" s="58">
        <v>7.6718789352278396</v>
      </c>
    </row>
    <row r="44" spans="1:21" ht="12" thickBot="1">
      <c r="A44" s="82"/>
      <c r="B44" s="71" t="s">
        <v>39</v>
      </c>
      <c r="C44" s="72"/>
      <c r="D44" s="56">
        <v>128763.3</v>
      </c>
      <c r="E44" s="59"/>
      <c r="F44" s="59"/>
      <c r="G44" s="56">
        <v>125742.76</v>
      </c>
      <c r="H44" s="57">
        <v>2.4021581838986199</v>
      </c>
      <c r="I44" s="56">
        <v>10719.31</v>
      </c>
      <c r="J44" s="57">
        <v>8.3248177081513095</v>
      </c>
      <c r="K44" s="56">
        <v>16733.62</v>
      </c>
      <c r="L44" s="57">
        <v>13.307819869708601</v>
      </c>
      <c r="M44" s="57">
        <v>-0.35941475903002501</v>
      </c>
      <c r="N44" s="56">
        <v>1763832.61</v>
      </c>
      <c r="O44" s="56">
        <v>15297073.51</v>
      </c>
      <c r="P44" s="56">
        <v>78</v>
      </c>
      <c r="Q44" s="56">
        <v>140</v>
      </c>
      <c r="R44" s="57">
        <v>-44.285714285714299</v>
      </c>
      <c r="S44" s="56">
        <v>1650.8115384615401</v>
      </c>
      <c r="T44" s="56">
        <v>1446.0142142857101</v>
      </c>
      <c r="U44" s="58">
        <v>12.405857325584501</v>
      </c>
    </row>
    <row r="45" spans="1:21" ht="12" thickBot="1">
      <c r="A45" s="82"/>
      <c r="B45" s="71" t="s">
        <v>72</v>
      </c>
      <c r="C45" s="72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-120.5128</v>
      </c>
      <c r="O45" s="56">
        <v>98.889099999999999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71" t="s">
        <v>34</v>
      </c>
      <c r="C46" s="72"/>
      <c r="D46" s="61">
        <v>17114.9503</v>
      </c>
      <c r="E46" s="62"/>
      <c r="F46" s="62"/>
      <c r="G46" s="61">
        <v>6202.2012999999997</v>
      </c>
      <c r="H46" s="63">
        <v>175.949610019913</v>
      </c>
      <c r="I46" s="61">
        <v>2460.9919</v>
      </c>
      <c r="J46" s="63">
        <v>14.3791939612001</v>
      </c>
      <c r="K46" s="61">
        <v>456.72039999999998</v>
      </c>
      <c r="L46" s="63">
        <v>7.3638435437430898</v>
      </c>
      <c r="M46" s="63">
        <v>4.3883993357861799</v>
      </c>
      <c r="N46" s="61">
        <v>560702.66330000001</v>
      </c>
      <c r="O46" s="61">
        <v>5291693.8246999998</v>
      </c>
      <c r="P46" s="61">
        <v>14</v>
      </c>
      <c r="Q46" s="61">
        <v>10</v>
      </c>
      <c r="R46" s="63">
        <v>40</v>
      </c>
      <c r="S46" s="61">
        <v>1222.4964500000001</v>
      </c>
      <c r="T46" s="61">
        <v>846.47302999999999</v>
      </c>
      <c r="U46" s="64">
        <v>30.758651282791099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4"/>
  <sheetViews>
    <sheetView workbookViewId="0">
      <selection activeCell="D1" sqref="D1:D1048576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98082</v>
      </c>
      <c r="D2" s="37">
        <v>734225.98155128199</v>
      </c>
      <c r="E2" s="37">
        <v>746413.32310000004</v>
      </c>
      <c r="F2" s="37">
        <v>-12187.341548717901</v>
      </c>
      <c r="G2" s="37">
        <v>746413.32310000004</v>
      </c>
      <c r="H2" s="37">
        <v>-1.65988971446752E-2</v>
      </c>
    </row>
    <row r="3" spans="1:8">
      <c r="A3" s="37">
        <v>2</v>
      </c>
      <c r="B3" s="37">
        <v>13</v>
      </c>
      <c r="C3" s="37">
        <v>4274</v>
      </c>
      <c r="D3" s="37">
        <v>32634.142873504301</v>
      </c>
      <c r="E3" s="37">
        <v>26562.853452991501</v>
      </c>
      <c r="F3" s="37">
        <v>6071.2894205128196</v>
      </c>
      <c r="G3" s="37">
        <v>26562.853452991501</v>
      </c>
      <c r="H3" s="37">
        <v>0.18604102592938401</v>
      </c>
    </row>
    <row r="4" spans="1:8">
      <c r="A4" s="37">
        <v>3</v>
      </c>
      <c r="B4" s="37">
        <v>14</v>
      </c>
      <c r="C4" s="37">
        <v>119428</v>
      </c>
      <c r="D4" s="37">
        <v>117407.00273333301</v>
      </c>
      <c r="E4" s="37">
        <v>103963.681762569</v>
      </c>
      <c r="F4" s="37">
        <v>13443.3209707645</v>
      </c>
      <c r="G4" s="37">
        <v>103963.681762569</v>
      </c>
      <c r="H4" s="37">
        <v>0.11450186665013801</v>
      </c>
    </row>
    <row r="5" spans="1:8">
      <c r="A5" s="37">
        <v>4</v>
      </c>
      <c r="B5" s="37">
        <v>15</v>
      </c>
      <c r="C5" s="37">
        <v>3903</v>
      </c>
      <c r="D5" s="37">
        <v>62399.332178882098</v>
      </c>
      <c r="E5" s="37">
        <v>57502.214748233899</v>
      </c>
      <c r="F5" s="37">
        <v>4897.1174306482098</v>
      </c>
      <c r="G5" s="37">
        <v>57502.214748233899</v>
      </c>
      <c r="H5" s="37">
        <v>7.8480285920520698E-2</v>
      </c>
    </row>
    <row r="6" spans="1:8">
      <c r="A6" s="37">
        <v>5</v>
      </c>
      <c r="B6" s="37">
        <v>16</v>
      </c>
      <c r="C6" s="37">
        <v>3988</v>
      </c>
      <c r="D6" s="37">
        <v>189600.65293504301</v>
      </c>
      <c r="E6" s="37">
        <v>181640.48121794901</v>
      </c>
      <c r="F6" s="37">
        <v>7960.1717170940201</v>
      </c>
      <c r="G6" s="37">
        <v>181640.48121794901</v>
      </c>
      <c r="H6" s="37">
        <v>4.1983883461736697E-2</v>
      </c>
    </row>
    <row r="7" spans="1:8">
      <c r="A7" s="37">
        <v>6</v>
      </c>
      <c r="B7" s="37">
        <v>17</v>
      </c>
      <c r="C7" s="37">
        <v>26052</v>
      </c>
      <c r="D7" s="37">
        <v>246603.29236495699</v>
      </c>
      <c r="E7" s="37">
        <v>239190.913376068</v>
      </c>
      <c r="F7" s="37">
        <v>7412.3789888888896</v>
      </c>
      <c r="G7" s="37">
        <v>239190.913376068</v>
      </c>
      <c r="H7" s="37">
        <v>3.0057907653232099E-2</v>
      </c>
    </row>
    <row r="8" spans="1:8">
      <c r="A8" s="37">
        <v>7</v>
      </c>
      <c r="B8" s="37">
        <v>18</v>
      </c>
      <c r="C8" s="37">
        <v>22828</v>
      </c>
      <c r="D8" s="37">
        <v>82277.416282051301</v>
      </c>
      <c r="E8" s="37">
        <v>64670.478289743602</v>
      </c>
      <c r="F8" s="37">
        <v>17606.937992307699</v>
      </c>
      <c r="G8" s="37">
        <v>64670.478289743602</v>
      </c>
      <c r="H8" s="37">
        <v>0.21399478481373499</v>
      </c>
    </row>
    <row r="9" spans="1:8">
      <c r="A9" s="37">
        <v>8</v>
      </c>
      <c r="B9" s="37">
        <v>19</v>
      </c>
      <c r="C9" s="37">
        <v>11287</v>
      </c>
      <c r="D9" s="37">
        <v>80957.715841880301</v>
      </c>
      <c r="E9" s="37">
        <v>80015.469035897404</v>
      </c>
      <c r="F9" s="37">
        <v>942.24680598290604</v>
      </c>
      <c r="G9" s="37">
        <v>80015.469035897404</v>
      </c>
      <c r="H9" s="37">
        <v>1.1638752355899199E-2</v>
      </c>
    </row>
    <row r="10" spans="1:8">
      <c r="A10" s="37">
        <v>9</v>
      </c>
      <c r="B10" s="37">
        <v>21</v>
      </c>
      <c r="C10" s="37">
        <v>247960</v>
      </c>
      <c r="D10" s="37">
        <v>876691.47140000004</v>
      </c>
      <c r="E10" s="37">
        <v>877609.41440000001</v>
      </c>
      <c r="F10" s="37">
        <v>-917.94299999999998</v>
      </c>
      <c r="G10" s="37">
        <v>877609.41440000001</v>
      </c>
      <c r="H10" s="37">
        <v>-1.0470536442360101E-3</v>
      </c>
    </row>
    <row r="11" spans="1:8">
      <c r="A11" s="37">
        <v>10</v>
      </c>
      <c r="B11" s="37">
        <v>22</v>
      </c>
      <c r="C11" s="37">
        <v>55515</v>
      </c>
      <c r="D11" s="37">
        <v>538150.66057008505</v>
      </c>
      <c r="E11" s="37">
        <v>514309.26228717901</v>
      </c>
      <c r="F11" s="37">
        <v>23841.398282906001</v>
      </c>
      <c r="G11" s="37">
        <v>514309.26228717901</v>
      </c>
      <c r="H11" s="37">
        <v>4.4302460314087098E-2</v>
      </c>
    </row>
    <row r="12" spans="1:8">
      <c r="A12" s="37">
        <v>11</v>
      </c>
      <c r="B12" s="37">
        <v>23</v>
      </c>
      <c r="C12" s="37">
        <v>236330.837</v>
      </c>
      <c r="D12" s="37">
        <v>1549488.8880581199</v>
      </c>
      <c r="E12" s="37">
        <v>1444066.0795162399</v>
      </c>
      <c r="F12" s="37">
        <v>105422.80854188</v>
      </c>
      <c r="G12" s="37">
        <v>1444066.0795162399</v>
      </c>
      <c r="H12" s="37">
        <v>6.8037150414160294E-2</v>
      </c>
    </row>
    <row r="13" spans="1:8">
      <c r="A13" s="37">
        <v>12</v>
      </c>
      <c r="B13" s="37">
        <v>24</v>
      </c>
      <c r="C13" s="37">
        <v>12707</v>
      </c>
      <c r="D13" s="37">
        <v>447852.78518632503</v>
      </c>
      <c r="E13" s="37">
        <v>456472.61295213702</v>
      </c>
      <c r="F13" s="37">
        <v>-8619.8277658119696</v>
      </c>
      <c r="G13" s="37">
        <v>456472.61295213702</v>
      </c>
      <c r="H13" s="37">
        <v>-1.9247011631792699E-2</v>
      </c>
    </row>
    <row r="14" spans="1:8">
      <c r="A14" s="37">
        <v>13</v>
      </c>
      <c r="B14" s="37">
        <v>25</v>
      </c>
      <c r="C14" s="37">
        <v>85812</v>
      </c>
      <c r="D14" s="37">
        <v>1057356.0828</v>
      </c>
      <c r="E14" s="37">
        <v>975527.70860000001</v>
      </c>
      <c r="F14" s="37">
        <v>81828.374200000006</v>
      </c>
      <c r="G14" s="37">
        <v>975527.70860000001</v>
      </c>
      <c r="H14" s="37">
        <v>7.7389609357813596E-2</v>
      </c>
    </row>
    <row r="15" spans="1:8">
      <c r="A15" s="37">
        <v>14</v>
      </c>
      <c r="B15" s="37">
        <v>26</v>
      </c>
      <c r="C15" s="37">
        <v>51811</v>
      </c>
      <c r="D15" s="37">
        <v>296200.96241946903</v>
      </c>
      <c r="E15" s="37">
        <v>261031.93836460201</v>
      </c>
      <c r="F15" s="37">
        <v>35169.024054867303</v>
      </c>
      <c r="G15" s="37">
        <v>261031.93836460201</v>
      </c>
      <c r="H15" s="37">
        <v>0.11873365895773901</v>
      </c>
    </row>
    <row r="16" spans="1:8">
      <c r="A16" s="37">
        <v>15</v>
      </c>
      <c r="B16" s="37">
        <v>27</v>
      </c>
      <c r="C16" s="37">
        <v>160143.24799999999</v>
      </c>
      <c r="D16" s="37">
        <v>1245321.4152085499</v>
      </c>
      <c r="E16" s="37">
        <v>1217809.72665726</v>
      </c>
      <c r="F16" s="37">
        <v>27511.688551282099</v>
      </c>
      <c r="G16" s="37">
        <v>1217809.72665726</v>
      </c>
      <c r="H16" s="37">
        <v>2.20920384210006E-2</v>
      </c>
    </row>
    <row r="17" spans="1:8">
      <c r="A17" s="37">
        <v>16</v>
      </c>
      <c r="B17" s="37">
        <v>29</v>
      </c>
      <c r="C17" s="37">
        <v>226753</v>
      </c>
      <c r="D17" s="37">
        <v>2812446.1078145299</v>
      </c>
      <c r="E17" s="37">
        <v>2921327.49073675</v>
      </c>
      <c r="F17" s="37">
        <v>-108881.38292222199</v>
      </c>
      <c r="G17" s="37">
        <v>2921327.49073675</v>
      </c>
      <c r="H17" s="37">
        <v>-3.8714122421649101E-2</v>
      </c>
    </row>
    <row r="18" spans="1:8">
      <c r="A18" s="37">
        <v>17</v>
      </c>
      <c r="B18" s="37">
        <v>31</v>
      </c>
      <c r="C18" s="37">
        <v>24349.776999999998</v>
      </c>
      <c r="D18" s="37">
        <v>229418.010257749</v>
      </c>
      <c r="E18" s="37">
        <v>198783.64229798099</v>
      </c>
      <c r="F18" s="37">
        <v>30634.3679597683</v>
      </c>
      <c r="G18" s="37">
        <v>198783.64229798099</v>
      </c>
      <c r="H18" s="37">
        <v>0.13353078917104499</v>
      </c>
    </row>
    <row r="19" spans="1:8">
      <c r="A19" s="37">
        <v>18</v>
      </c>
      <c r="B19" s="37">
        <v>32</v>
      </c>
      <c r="C19" s="37">
        <v>14319.115</v>
      </c>
      <c r="D19" s="37">
        <v>231539.38874948901</v>
      </c>
      <c r="E19" s="37">
        <v>214555.433102562</v>
      </c>
      <c r="F19" s="37">
        <v>16983.955646927301</v>
      </c>
      <c r="G19" s="37">
        <v>214555.433102562</v>
      </c>
      <c r="H19" s="37">
        <v>7.3352338617870494E-2</v>
      </c>
    </row>
    <row r="20" spans="1:8">
      <c r="A20" s="37">
        <v>19</v>
      </c>
      <c r="B20" s="37">
        <v>33</v>
      </c>
      <c r="C20" s="37">
        <v>58235.175000000003</v>
      </c>
      <c r="D20" s="37">
        <v>587824.44576063799</v>
      </c>
      <c r="E20" s="37">
        <v>484637.973515502</v>
      </c>
      <c r="F20" s="37">
        <v>103186.472245136</v>
      </c>
      <c r="G20" s="37">
        <v>484637.973515502</v>
      </c>
      <c r="H20" s="37">
        <v>0.17553960708730701</v>
      </c>
    </row>
    <row r="21" spans="1:8">
      <c r="A21" s="37">
        <v>20</v>
      </c>
      <c r="B21" s="37">
        <v>34</v>
      </c>
      <c r="C21" s="37">
        <v>30528.499</v>
      </c>
      <c r="D21" s="37">
        <v>151567.07188136299</v>
      </c>
      <c r="E21" s="37">
        <v>108482.800203361</v>
      </c>
      <c r="F21" s="37">
        <v>43084.271678002398</v>
      </c>
      <c r="G21" s="37">
        <v>108482.800203361</v>
      </c>
      <c r="H21" s="37">
        <v>0.28425878486143802</v>
      </c>
    </row>
    <row r="22" spans="1:8">
      <c r="A22" s="37">
        <v>21</v>
      </c>
      <c r="B22" s="37">
        <v>35</v>
      </c>
      <c r="C22" s="37">
        <v>25439.295999999998</v>
      </c>
      <c r="D22" s="37">
        <v>770653.47940707998</v>
      </c>
      <c r="E22" s="37">
        <v>764330.42788230104</v>
      </c>
      <c r="F22" s="37">
        <v>6323.0515247787598</v>
      </c>
      <c r="G22" s="37">
        <v>764330.42788230104</v>
      </c>
      <c r="H22" s="37">
        <v>8.2047920287643995E-3</v>
      </c>
    </row>
    <row r="23" spans="1:8">
      <c r="A23" s="37">
        <v>22</v>
      </c>
      <c r="B23" s="37">
        <v>36</v>
      </c>
      <c r="C23" s="37">
        <v>134921.88</v>
      </c>
      <c r="D23" s="37">
        <v>516220.769087611</v>
      </c>
      <c r="E23" s="37">
        <v>438641.160588898</v>
      </c>
      <c r="F23" s="37">
        <v>77579.608498712201</v>
      </c>
      <c r="G23" s="37">
        <v>438641.160588898</v>
      </c>
      <c r="H23" s="37">
        <v>0.15028378001107801</v>
      </c>
    </row>
    <row r="24" spans="1:8">
      <c r="A24" s="37">
        <v>23</v>
      </c>
      <c r="B24" s="37">
        <v>37</v>
      </c>
      <c r="C24" s="37">
        <v>125473.92200000001</v>
      </c>
      <c r="D24" s="37">
        <v>1029126.86732566</v>
      </c>
      <c r="E24" s="37">
        <v>913433.62120759604</v>
      </c>
      <c r="F24" s="37">
        <v>115693.246118068</v>
      </c>
      <c r="G24" s="37">
        <v>913433.62120759604</v>
      </c>
      <c r="H24" s="37">
        <v>0.11241883755179199</v>
      </c>
    </row>
    <row r="25" spans="1:8">
      <c r="A25" s="37">
        <v>24</v>
      </c>
      <c r="B25" s="37">
        <v>38</v>
      </c>
      <c r="C25" s="37">
        <v>220202.70800000001</v>
      </c>
      <c r="D25" s="37">
        <v>963200.34341769898</v>
      </c>
      <c r="E25" s="37">
        <v>955319.88212389406</v>
      </c>
      <c r="F25" s="37">
        <v>7880.4612938053097</v>
      </c>
      <c r="G25" s="37">
        <v>955319.88212389406</v>
      </c>
      <c r="H25" s="37">
        <v>8.1815391238787005E-3</v>
      </c>
    </row>
    <row r="26" spans="1:8">
      <c r="A26" s="37">
        <v>25</v>
      </c>
      <c r="B26" s="37">
        <v>39</v>
      </c>
      <c r="C26" s="37">
        <v>50484.661999999997</v>
      </c>
      <c r="D26" s="37">
        <v>74584.826020996901</v>
      </c>
      <c r="E26" s="37">
        <v>55126.712379380697</v>
      </c>
      <c r="F26" s="37">
        <v>19458.113641616201</v>
      </c>
      <c r="G26" s="37">
        <v>55126.712379380697</v>
      </c>
      <c r="H26" s="37">
        <v>0.26088568787622302</v>
      </c>
    </row>
    <row r="27" spans="1:8">
      <c r="A27" s="37">
        <v>26</v>
      </c>
      <c r="B27" s="37">
        <v>40</v>
      </c>
      <c r="C27" s="37">
        <v>-0.45100000000000001</v>
      </c>
      <c r="D27" s="37">
        <v>-18.3628</v>
      </c>
      <c r="E27" s="37">
        <v>-18.359300000000001</v>
      </c>
      <c r="F27" s="37">
        <v>-3.5000000000000001E-3</v>
      </c>
      <c r="G27" s="37">
        <v>-18.359300000000001</v>
      </c>
      <c r="H27" s="37">
        <v>1.90602740322827E-4</v>
      </c>
    </row>
    <row r="28" spans="1:8">
      <c r="A28" s="37">
        <v>27</v>
      </c>
      <c r="B28" s="37">
        <v>42</v>
      </c>
      <c r="C28" s="37">
        <v>7791.3819999999996</v>
      </c>
      <c r="D28" s="37">
        <v>143885.48740000001</v>
      </c>
      <c r="E28" s="37">
        <v>123383.8551</v>
      </c>
      <c r="F28" s="37">
        <v>20501.632300000001</v>
      </c>
      <c r="G28" s="37">
        <v>123383.8551</v>
      </c>
      <c r="H28" s="37">
        <v>0.142485754960163</v>
      </c>
    </row>
    <row r="29" spans="1:8">
      <c r="A29" s="37">
        <v>28</v>
      </c>
      <c r="B29" s="37">
        <v>43</v>
      </c>
      <c r="C29" s="37">
        <v>1591.0319999999999</v>
      </c>
      <c r="D29" s="37">
        <v>9887.5087000000003</v>
      </c>
      <c r="E29" s="37">
        <v>9589.2921000000006</v>
      </c>
      <c r="F29" s="37">
        <v>298.21660000000003</v>
      </c>
      <c r="G29" s="37">
        <v>9589.2921000000006</v>
      </c>
      <c r="H29" s="37">
        <v>3.0160944384301801E-2</v>
      </c>
    </row>
    <row r="30" spans="1:8">
      <c r="A30" s="37">
        <v>29</v>
      </c>
      <c r="B30" s="37">
        <v>75</v>
      </c>
      <c r="C30" s="37">
        <v>126</v>
      </c>
      <c r="D30" s="37">
        <v>34757.264957264997</v>
      </c>
      <c r="E30" s="37">
        <v>32272.307692307699</v>
      </c>
      <c r="F30" s="37">
        <v>2484.9572649572601</v>
      </c>
      <c r="G30" s="37">
        <v>32272.307692307699</v>
      </c>
      <c r="H30" s="37">
        <v>7.1494614665814193E-2</v>
      </c>
    </row>
    <row r="31" spans="1:8">
      <c r="A31" s="30">
        <v>30</v>
      </c>
      <c r="B31" s="39">
        <v>76</v>
      </c>
      <c r="C31" s="40">
        <v>2249</v>
      </c>
      <c r="D31" s="40">
        <v>443262.74927692302</v>
      </c>
      <c r="E31" s="40">
        <v>424669.17728205101</v>
      </c>
      <c r="F31" s="40">
        <v>18593.5719948718</v>
      </c>
      <c r="G31" s="40">
        <v>424669.17728205101</v>
      </c>
      <c r="H31" s="40">
        <v>4.19470664412986E-2</v>
      </c>
    </row>
    <row r="32" spans="1:8">
      <c r="A32" s="30">
        <v>31</v>
      </c>
      <c r="B32" s="39">
        <v>99</v>
      </c>
      <c r="C32" s="40">
        <v>14</v>
      </c>
      <c r="D32" s="40">
        <v>17114.9504576053</v>
      </c>
      <c r="E32" s="40">
        <v>14653.9585205355</v>
      </c>
      <c r="F32" s="40">
        <v>2460.9919370698099</v>
      </c>
      <c r="G32" s="40">
        <v>14653.9585205355</v>
      </c>
      <c r="H32" s="40">
        <v>0.143791940453805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9">
        <v>9101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</row>
    <row r="35" spans="1:8">
      <c r="A35" s="30"/>
      <c r="B35" s="33">
        <v>70</v>
      </c>
      <c r="C35" s="34">
        <v>133</v>
      </c>
      <c r="D35" s="34">
        <v>253059.98</v>
      </c>
      <c r="E35" s="34">
        <v>264562.58</v>
      </c>
      <c r="F35" s="30"/>
      <c r="G35" s="30"/>
      <c r="H35" s="30"/>
    </row>
    <row r="36" spans="1:8">
      <c r="A36" s="30"/>
      <c r="B36" s="33">
        <v>71</v>
      </c>
      <c r="C36" s="34">
        <v>205</v>
      </c>
      <c r="D36" s="34">
        <v>447716.28</v>
      </c>
      <c r="E36" s="34">
        <v>555179.77</v>
      </c>
      <c r="F36" s="30"/>
      <c r="G36" s="30"/>
      <c r="H36" s="30"/>
    </row>
    <row r="37" spans="1:8">
      <c r="A37" s="30"/>
      <c r="B37" s="33">
        <v>72</v>
      </c>
      <c r="C37" s="34">
        <v>257</v>
      </c>
      <c r="D37" s="34">
        <v>708780.39</v>
      </c>
      <c r="E37" s="34">
        <v>783828</v>
      </c>
      <c r="F37" s="30"/>
      <c r="G37" s="30"/>
      <c r="H37" s="30"/>
    </row>
    <row r="38" spans="1:8">
      <c r="A38" s="30"/>
      <c r="B38" s="33">
        <v>73</v>
      </c>
      <c r="C38" s="34">
        <v>207</v>
      </c>
      <c r="D38" s="34">
        <v>389240.41</v>
      </c>
      <c r="E38" s="34">
        <v>474704.8</v>
      </c>
      <c r="F38" s="30"/>
      <c r="G38" s="30"/>
      <c r="H38" s="30"/>
    </row>
    <row r="39" spans="1:8">
      <c r="A39" s="30"/>
      <c r="B39" s="33">
        <v>74</v>
      </c>
      <c r="C39" s="34">
        <v>53</v>
      </c>
      <c r="D39" s="34">
        <v>0.55000000000000004</v>
      </c>
      <c r="E39" s="34">
        <v>3765</v>
      </c>
      <c r="F39" s="30"/>
      <c r="G39" s="30"/>
      <c r="H39" s="30"/>
    </row>
    <row r="40" spans="1:8">
      <c r="A40" s="30"/>
      <c r="B40" s="33">
        <v>77</v>
      </c>
      <c r="C40" s="34">
        <v>131</v>
      </c>
      <c r="D40" s="34">
        <v>218612.94</v>
      </c>
      <c r="E40" s="34">
        <v>271222.19</v>
      </c>
      <c r="F40" s="34"/>
      <c r="G40" s="30"/>
      <c r="H40" s="30"/>
    </row>
    <row r="41" spans="1:8">
      <c r="A41" s="30"/>
      <c r="B41" s="33">
        <v>78</v>
      </c>
      <c r="C41" s="34">
        <v>74</v>
      </c>
      <c r="D41" s="34">
        <v>128763.3</v>
      </c>
      <c r="E41" s="34">
        <v>118043.99</v>
      </c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0"/>
      <c r="D43" s="30"/>
      <c r="E43" s="30"/>
      <c r="F43" s="30"/>
      <c r="G43" s="30"/>
      <c r="H43" s="30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1"/>
      <c r="D45" s="31"/>
      <c r="E45" s="31"/>
      <c r="F45" s="31"/>
      <c r="G45" s="31"/>
      <c r="H45" s="31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  <row r="64" spans="1:8">
      <c r="A64" s="30"/>
      <c r="B64" s="31"/>
      <c r="C64" s="30"/>
      <c r="D64" s="30"/>
      <c r="E64" s="30"/>
      <c r="F64" s="30"/>
      <c r="G64" s="30"/>
      <c r="H64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2016-06-28T11:43:38Z</dcterms:modified>
</cp:coreProperties>
</file>