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<sst xmlns="http://schemas.openxmlformats.org/spreadsheetml/2006/main" count="117" uniqueCount="75">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</sst>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23588553.216400001</v>
      </c>
      <c r="F3" s="25">
        <f>RA!I7</f>
        <v>2419587.6885000002</v>
      </c>
      <c r="G3" s="16">
        <f>SUM(G4:G40)</f>
        <v>21168965.527899999</v>
      </c>
      <c r="H3" s="27">
        <f>RA!J7</f>
        <v>10.257465416818301</v>
      </c>
      <c r="I3" s="20">
        <f>SUM(I4:I40)</f>
        <v>23588559.057699859</v>
      </c>
      <c r="J3" s="21">
        <f>SUM(J4:J40)</f>
        <v>21168965.611557819</v>
      </c>
      <c r="K3" s="22">
        <f>E3-I3</f>
        <v>-5.8412998579442501</v>
      </c>
      <c r="L3" s="22">
        <f>G3-J3</f>
        <v>-8.3657819777727127E-2</v>
      </c>
    </row>
    <row r="4" spans="1:13" x14ac:dyDescent="0.15">
      <c r="A4" s="44">
        <f>RA!A8</f>
        <v>42252</v>
      </c>
      <c r="B4" s="12">
        <v>12</v>
      </c>
      <c r="C4" s="42" t="s">
        <v>6</v>
      </c>
      <c r="D4" s="42"/>
      <c r="E4" s="15">
        <f>VLOOKUP(C4,RA!B8:D36,3,0)</f>
        <v>911420.83019999997</v>
      </c>
      <c r="F4" s="25">
        <f>VLOOKUP(C4,RA!B8:I39,8,0)</f>
        <v>212253.12419999999</v>
      </c>
      <c r="G4" s="16">
        <f t="shared" ref="G4:G40" si="0">E4-F4</f>
        <v>699167.70600000001</v>
      </c>
      <c r="H4" s="27">
        <f>RA!J8</f>
        <v>23.288158133649802</v>
      </c>
      <c r="I4" s="20">
        <f>VLOOKUP(B4,RMS!B:D,3,FALSE)</f>
        <v>911422.22509145294</v>
      </c>
      <c r="J4" s="21">
        <f>VLOOKUP(B4,RMS!B:E,4,FALSE)</f>
        <v>699167.72783076903</v>
      </c>
      <c r="K4" s="22">
        <f t="shared" ref="K4:K40" si="1">E4-I4</f>
        <v>-1.3948914529755712</v>
      </c>
      <c r="L4" s="22">
        <f t="shared" ref="L4:L40" si="2">G4-J4</f>
        <v>-2.1830769022926688E-2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176222.60079999999</v>
      </c>
      <c r="F5" s="25">
        <f>VLOOKUP(C5,RA!B9:I40,8,0)</f>
        <v>36963.810400000002</v>
      </c>
      <c r="G5" s="16">
        <f t="shared" si="0"/>
        <v>139258.7904</v>
      </c>
      <c r="H5" s="27">
        <f>RA!J9</f>
        <v>20.9756354929475</v>
      </c>
      <c r="I5" s="20">
        <f>VLOOKUP(B5,RMS!B:D,3,FALSE)</f>
        <v>176222.80799935001</v>
      </c>
      <c r="J5" s="21">
        <f>VLOOKUP(B5,RMS!B:E,4,FALSE)</f>
        <v>139258.78466792201</v>
      </c>
      <c r="K5" s="22">
        <f t="shared" si="1"/>
        <v>-0.20719935002853163</v>
      </c>
      <c r="L5" s="22">
        <f t="shared" si="2"/>
        <v>5.7320779887959361E-3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180712.81659999999</v>
      </c>
      <c r="F6" s="25">
        <f>VLOOKUP(C6,RA!B10:I41,8,0)</f>
        <v>45278.477500000001</v>
      </c>
      <c r="G6" s="16">
        <f t="shared" si="0"/>
        <v>135434.33909999998</v>
      </c>
      <c r="H6" s="27">
        <f>RA!J10</f>
        <v>25.0554876803353</v>
      </c>
      <c r="I6" s="20">
        <f>VLOOKUP(B6,RMS!B:D,3,FALSE)</f>
        <v>180715.46941025599</v>
      </c>
      <c r="J6" s="21">
        <f>VLOOKUP(B6,RMS!B:E,4,FALSE)</f>
        <v>135434.339297436</v>
      </c>
      <c r="K6" s="22">
        <f>E6-I6</f>
        <v>-2.6528102559968829</v>
      </c>
      <c r="L6" s="22">
        <f t="shared" si="2"/>
        <v>-1.9743602024391294E-4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75739.194900000002</v>
      </c>
      <c r="F7" s="25">
        <f>VLOOKUP(C7,RA!B11:I42,8,0)</f>
        <v>18411.413100000002</v>
      </c>
      <c r="G7" s="16">
        <f t="shared" si="0"/>
        <v>57327.781799999997</v>
      </c>
      <c r="H7" s="27">
        <f>RA!J11</f>
        <v>24.308963310620001</v>
      </c>
      <c r="I7" s="20">
        <f>VLOOKUP(B7,RMS!B:D,3,FALSE)</f>
        <v>75739.254256410306</v>
      </c>
      <c r="J7" s="21">
        <f>VLOOKUP(B7,RMS!B:E,4,FALSE)</f>
        <v>57327.781263247904</v>
      </c>
      <c r="K7" s="22">
        <f t="shared" si="1"/>
        <v>-5.9356410303735174E-2</v>
      </c>
      <c r="L7" s="22">
        <f t="shared" si="2"/>
        <v>5.3675209346693009E-4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246283.76790000001</v>
      </c>
      <c r="F8" s="25">
        <f>VLOOKUP(C8,RA!B12:I43,8,0)</f>
        <v>73859.686000000002</v>
      </c>
      <c r="G8" s="16">
        <f t="shared" si="0"/>
        <v>172424.08189999999</v>
      </c>
      <c r="H8" s="27">
        <f>RA!J12</f>
        <v>29.9896686776327</v>
      </c>
      <c r="I8" s="20">
        <f>VLOOKUP(B8,RMS!B:D,3,FALSE)</f>
        <v>246283.75728632501</v>
      </c>
      <c r="J8" s="21">
        <f>VLOOKUP(B8,RMS!B:E,4,FALSE)</f>
        <v>172424.07764358999</v>
      </c>
      <c r="K8" s="22">
        <f t="shared" si="1"/>
        <v>1.0613674996420741E-2</v>
      </c>
      <c r="L8" s="22">
        <f t="shared" si="2"/>
        <v>4.2564100003801286E-3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395883.06050000002</v>
      </c>
      <c r="F9" s="25">
        <f>VLOOKUP(C9,RA!B13:I44,8,0)</f>
        <v>111546.83229999999</v>
      </c>
      <c r="G9" s="16">
        <f t="shared" si="0"/>
        <v>284336.22820000001</v>
      </c>
      <c r="H9" s="27">
        <f>RA!J13</f>
        <v>28.176712627995901</v>
      </c>
      <c r="I9" s="20">
        <f>VLOOKUP(B9,RMS!B:D,3,FALSE)</f>
        <v>395883.56497948698</v>
      </c>
      <c r="J9" s="21">
        <f>VLOOKUP(B9,RMS!B:E,4,FALSE)</f>
        <v>284336.22652735002</v>
      </c>
      <c r="K9" s="22">
        <f t="shared" si="1"/>
        <v>-0.50447948696091771</v>
      </c>
      <c r="L9" s="22">
        <f t="shared" si="2"/>
        <v>1.6726499889045954E-3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136181.12109999999</v>
      </c>
      <c r="F10" s="25">
        <f>VLOOKUP(C10,RA!B14:I45,8,0)</f>
        <v>28286.526999999998</v>
      </c>
      <c r="G10" s="16">
        <f t="shared" si="0"/>
        <v>107894.59409999999</v>
      </c>
      <c r="H10" s="27">
        <f>RA!J14</f>
        <v>20.771254320361201</v>
      </c>
      <c r="I10" s="20">
        <f>VLOOKUP(B10,RMS!B:D,3,FALSE)</f>
        <v>136181.14329401701</v>
      </c>
      <c r="J10" s="21">
        <f>VLOOKUP(B10,RMS!B:E,4,FALSE)</f>
        <v>107894.593450427</v>
      </c>
      <c r="K10" s="22">
        <f t="shared" si="1"/>
        <v>-2.219401701586321E-2</v>
      </c>
      <c r="L10" s="22">
        <f t="shared" si="2"/>
        <v>6.4957299036905169E-4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120336.3646</v>
      </c>
      <c r="F11" s="25">
        <f>VLOOKUP(C11,RA!B15:I46,8,0)</f>
        <v>6188.4715999999999</v>
      </c>
      <c r="G11" s="16">
        <f t="shared" si="0"/>
        <v>114147.893</v>
      </c>
      <c r="H11" s="27">
        <f>RA!J15</f>
        <v>5.1426446366155201</v>
      </c>
      <c r="I11" s="20">
        <f>VLOOKUP(B11,RMS!B:D,3,FALSE)</f>
        <v>120336.433709402</v>
      </c>
      <c r="J11" s="21">
        <f>VLOOKUP(B11,RMS!B:E,4,FALSE)</f>
        <v>114147.893592308</v>
      </c>
      <c r="K11" s="22">
        <f t="shared" si="1"/>
        <v>-6.9109402000322007E-2</v>
      </c>
      <c r="L11" s="22">
        <f t="shared" si="2"/>
        <v>-5.9230800252407789E-4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1267786.9410000001</v>
      </c>
      <c r="F12" s="25">
        <f>VLOOKUP(C12,RA!B16:I47,8,0)</f>
        <v>81548.201700000005</v>
      </c>
      <c r="G12" s="16">
        <f t="shared" si="0"/>
        <v>1186238.7393</v>
      </c>
      <c r="H12" s="27">
        <f>RA!J16</f>
        <v>6.4323269993360803</v>
      </c>
      <c r="I12" s="20">
        <f>VLOOKUP(B12,RMS!B:D,3,FALSE)</f>
        <v>1267785.33194103</v>
      </c>
      <c r="J12" s="21">
        <f>VLOOKUP(B12,RMS!B:E,4,FALSE)</f>
        <v>1186238.73846581</v>
      </c>
      <c r="K12" s="22">
        <f t="shared" si="1"/>
        <v>1.6090589701198041</v>
      </c>
      <c r="L12" s="22">
        <f t="shared" si="2"/>
        <v>8.3419005386531353E-4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568282.95079999999</v>
      </c>
      <c r="F13" s="25">
        <f>VLOOKUP(C13,RA!B17:I48,8,0)</f>
        <v>112033.1712</v>
      </c>
      <c r="G13" s="16">
        <f t="shared" si="0"/>
        <v>456249.77960000001</v>
      </c>
      <c r="H13" s="27">
        <f>RA!J17</f>
        <v>19.7143291105752</v>
      </c>
      <c r="I13" s="20">
        <f>VLOOKUP(B13,RMS!B:D,3,FALSE)</f>
        <v>568282.94360170898</v>
      </c>
      <c r="J13" s="21">
        <f>VLOOKUP(B13,RMS!B:E,4,FALSE)</f>
        <v>456249.78082478599</v>
      </c>
      <c r="K13" s="22">
        <f t="shared" si="1"/>
        <v>7.1982910158112645E-3</v>
      </c>
      <c r="L13" s="22">
        <f t="shared" si="2"/>
        <v>-1.2247859849594533E-3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1916542.7396</v>
      </c>
      <c r="F14" s="25">
        <f>VLOOKUP(C14,RA!B18:I49,8,0)</f>
        <v>291789.02789999999</v>
      </c>
      <c r="G14" s="16">
        <f t="shared" si="0"/>
        <v>1624753.7116999999</v>
      </c>
      <c r="H14" s="27">
        <f>RA!J18</f>
        <v>15.224759765122601</v>
      </c>
      <c r="I14" s="20">
        <f>VLOOKUP(B14,RMS!B:D,3,FALSE)</f>
        <v>1916541.7261341901</v>
      </c>
      <c r="J14" s="21">
        <f>VLOOKUP(B14,RMS!B:E,4,FALSE)</f>
        <v>1624753.71273419</v>
      </c>
      <c r="K14" s="22">
        <f t="shared" si="1"/>
        <v>1.0134658098686486</v>
      </c>
      <c r="L14" s="22">
        <f t="shared" si="2"/>
        <v>-1.0341901797801256E-3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1203378.8411000001</v>
      </c>
      <c r="F15" s="25">
        <f>VLOOKUP(C15,RA!B19:I50,8,0)</f>
        <v>-888.13480000000004</v>
      </c>
      <c r="G15" s="16">
        <f t="shared" si="0"/>
        <v>1204266.9759000002</v>
      </c>
      <c r="H15" s="27">
        <f>RA!J19</f>
        <v>-7.3803424962015002E-2</v>
      </c>
      <c r="I15" s="20">
        <f>VLOOKUP(B15,RMS!B:D,3,FALSE)</f>
        <v>1203378.8429948699</v>
      </c>
      <c r="J15" s="21">
        <f>VLOOKUP(B15,RMS!B:E,4,FALSE)</f>
        <v>1204266.9747196599</v>
      </c>
      <c r="K15" s="22">
        <f t="shared" si="1"/>
        <v>-1.8948698416352272E-3</v>
      </c>
      <c r="L15" s="22">
        <f t="shared" si="2"/>
        <v>1.1803403031080961E-3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1310475.5511</v>
      </c>
      <c r="F16" s="25">
        <f>VLOOKUP(C16,RA!B20:I51,8,0)</f>
        <v>161751.60939999999</v>
      </c>
      <c r="G16" s="16">
        <f t="shared" si="0"/>
        <v>1148723.9417000001</v>
      </c>
      <c r="H16" s="27">
        <f>RA!J20</f>
        <v>12.342970402174</v>
      </c>
      <c r="I16" s="20">
        <f>VLOOKUP(B16,RMS!B:D,3,FALSE)</f>
        <v>1310475.4716</v>
      </c>
      <c r="J16" s="21">
        <f>VLOOKUP(B16,RMS!B:E,4,FALSE)</f>
        <v>1148723.9417000001</v>
      </c>
      <c r="K16" s="22">
        <f t="shared" si="1"/>
        <v>7.9499999992549419E-2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452343.44429999997</v>
      </c>
      <c r="F17" s="25">
        <f>VLOOKUP(C17,RA!B21:I52,8,0)</f>
        <v>86517.162400000001</v>
      </c>
      <c r="G17" s="16">
        <f t="shared" si="0"/>
        <v>365826.28189999994</v>
      </c>
      <c r="H17" s="27">
        <f>RA!J21</f>
        <v>19.1264322474895</v>
      </c>
      <c r="I17" s="20">
        <f>VLOOKUP(B17,RMS!B:D,3,FALSE)</f>
        <v>452343.344555752</v>
      </c>
      <c r="J17" s="21">
        <f>VLOOKUP(B17,RMS!B:E,4,FALSE)</f>
        <v>365826.28171681397</v>
      </c>
      <c r="K17" s="22">
        <f t="shared" si="1"/>
        <v>9.9744247971102595E-2</v>
      </c>
      <c r="L17" s="22">
        <f t="shared" si="2"/>
        <v>1.8318596994504333E-4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1790129.0506</v>
      </c>
      <c r="F18" s="25">
        <f>VLOOKUP(C18,RA!B22:I53,8,0)</f>
        <v>205671.39009999999</v>
      </c>
      <c r="G18" s="16">
        <f t="shared" si="0"/>
        <v>1584457.6605</v>
      </c>
      <c r="H18" s="27">
        <f>RA!J22</f>
        <v>11.4891934763622</v>
      </c>
      <c r="I18" s="20">
        <f>VLOOKUP(B18,RMS!B:D,3,FALSE)</f>
        <v>1790129.8337000001</v>
      </c>
      <c r="J18" s="21">
        <f>VLOOKUP(B18,RMS!B:E,4,FALSE)</f>
        <v>1584457.6591</v>
      </c>
      <c r="K18" s="22">
        <f t="shared" si="1"/>
        <v>-0.78310000011697412</v>
      </c>
      <c r="L18" s="22">
        <f t="shared" si="2"/>
        <v>1.39999995008111E-3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4380091.9973999998</v>
      </c>
      <c r="F19" s="25">
        <f>VLOOKUP(C19,RA!B23:I54,8,0)</f>
        <v>411173.201</v>
      </c>
      <c r="G19" s="16">
        <f t="shared" si="0"/>
        <v>3968918.7963999999</v>
      </c>
      <c r="H19" s="27">
        <f>RA!J23</f>
        <v>9.38731883357862</v>
      </c>
      <c r="I19" s="20">
        <f>VLOOKUP(B19,RMS!B:D,3,FALSE)</f>
        <v>4380095.34454701</v>
      </c>
      <c r="J19" s="21">
        <f>VLOOKUP(B19,RMS!B:E,4,FALSE)</f>
        <v>3968918.8595384602</v>
      </c>
      <c r="K19" s="22">
        <f t="shared" si="1"/>
        <v>-3.3471470102667809</v>
      </c>
      <c r="L19" s="22">
        <f t="shared" si="2"/>
        <v>-6.3138460274785757E-2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288611.95890000003</v>
      </c>
      <c r="F20" s="25">
        <f>VLOOKUP(C20,RA!B24:I55,8,0)</f>
        <v>47721.627200000003</v>
      </c>
      <c r="G20" s="16">
        <f t="shared" si="0"/>
        <v>240890.33170000004</v>
      </c>
      <c r="H20" s="27">
        <f>RA!J24</f>
        <v>16.534875194321</v>
      </c>
      <c r="I20" s="20">
        <f>VLOOKUP(B20,RMS!B:D,3,FALSE)</f>
        <v>288611.97289520502</v>
      </c>
      <c r="J20" s="21">
        <f>VLOOKUP(B20,RMS!B:E,4,FALSE)</f>
        <v>240890.32464329299</v>
      </c>
      <c r="K20" s="22">
        <f t="shared" si="1"/>
        <v>-1.3995204993989319E-2</v>
      </c>
      <c r="L20" s="22">
        <f t="shared" si="2"/>
        <v>7.0567070506513119E-3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304514.27630000003</v>
      </c>
      <c r="F21" s="25">
        <f>VLOOKUP(C21,RA!B25:I56,8,0)</f>
        <v>23987.088800000001</v>
      </c>
      <c r="G21" s="16">
        <f t="shared" si="0"/>
        <v>280527.1875</v>
      </c>
      <c r="H21" s="27">
        <f>RA!J25</f>
        <v>7.8771639515411502</v>
      </c>
      <c r="I21" s="20">
        <f>VLOOKUP(B21,RMS!B:D,3,FALSE)</f>
        <v>304514.26173369598</v>
      </c>
      <c r="J21" s="21">
        <f>VLOOKUP(B21,RMS!B:E,4,FALSE)</f>
        <v>280527.19654296199</v>
      </c>
      <c r="K21" s="22">
        <f t="shared" si="1"/>
        <v>1.4566304045729339E-2</v>
      </c>
      <c r="L21" s="22">
        <f t="shared" si="2"/>
        <v>-9.0429619885981083E-3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528030.17709999997</v>
      </c>
      <c r="F22" s="25">
        <f>VLOOKUP(C22,RA!B26:I57,8,0)</f>
        <v>114386.8083</v>
      </c>
      <c r="G22" s="16">
        <f t="shared" si="0"/>
        <v>413643.36879999994</v>
      </c>
      <c r="H22" s="27">
        <f>RA!J26</f>
        <v>21.662930124226001</v>
      </c>
      <c r="I22" s="20">
        <f>VLOOKUP(B22,RMS!B:D,3,FALSE)</f>
        <v>528030.032823727</v>
      </c>
      <c r="J22" s="21">
        <f>VLOOKUP(B22,RMS!B:E,4,FALSE)</f>
        <v>413643.35763478099</v>
      </c>
      <c r="K22" s="22">
        <f t="shared" si="1"/>
        <v>0.14427627297118306</v>
      </c>
      <c r="L22" s="22">
        <f t="shared" si="2"/>
        <v>1.1165218951646239E-2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296789.63439999998</v>
      </c>
      <c r="F23" s="25">
        <f>VLOOKUP(C23,RA!B27:I58,8,0)</f>
        <v>86688.304499999998</v>
      </c>
      <c r="G23" s="16">
        <f t="shared" si="0"/>
        <v>210101.32989999998</v>
      </c>
      <c r="H23" s="27">
        <f>RA!J27</f>
        <v>29.2086698631682</v>
      </c>
      <c r="I23" s="20">
        <f>VLOOKUP(B23,RMS!B:D,3,FALSE)</f>
        <v>296789.47424147202</v>
      </c>
      <c r="J23" s="21">
        <f>VLOOKUP(B23,RMS!B:E,4,FALSE)</f>
        <v>210101.33909120699</v>
      </c>
      <c r="K23" s="22">
        <f t="shared" si="1"/>
        <v>0.16015852795680985</v>
      </c>
      <c r="L23" s="22">
        <f t="shared" si="2"/>
        <v>-9.1912070056423545E-3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1108065.0211</v>
      </c>
      <c r="F24" s="25">
        <f>VLOOKUP(C24,RA!B28:I59,8,0)</f>
        <v>45881.393700000001</v>
      </c>
      <c r="G24" s="16">
        <f t="shared" si="0"/>
        <v>1062183.6274000001</v>
      </c>
      <c r="H24" s="27">
        <f>RA!J28</f>
        <v>4.1406770204200303</v>
      </c>
      <c r="I24" s="20">
        <f>VLOOKUP(B24,RMS!B:D,3,FALSE)</f>
        <v>1108065.0211460199</v>
      </c>
      <c r="J24" s="21">
        <f>VLOOKUP(B24,RMS!B:E,4,FALSE)</f>
        <v>1062183.6352938099</v>
      </c>
      <c r="K24" s="22">
        <f t="shared" si="1"/>
        <v>-4.6019908040761948E-5</v>
      </c>
      <c r="L24" s="22">
        <f t="shared" si="2"/>
        <v>-7.8938098158687353E-3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736657.01399999997</v>
      </c>
      <c r="F25" s="25">
        <f>VLOOKUP(C25,RA!B29:I60,8,0)</f>
        <v>125323.8175</v>
      </c>
      <c r="G25" s="16">
        <f t="shared" si="0"/>
        <v>611333.19649999996</v>
      </c>
      <c r="H25" s="27">
        <f>RA!J29</f>
        <v>17.0125058362643</v>
      </c>
      <c r="I25" s="20">
        <f>VLOOKUP(B25,RMS!B:D,3,FALSE)</f>
        <v>736657.01442920405</v>
      </c>
      <c r="J25" s="21">
        <f>VLOOKUP(B25,RMS!B:E,4,FALSE)</f>
        <v>611333.18641795695</v>
      </c>
      <c r="K25" s="22">
        <f t="shared" si="1"/>
        <v>-4.2920408304780722E-4</v>
      </c>
      <c r="L25" s="22">
        <f t="shared" si="2"/>
        <v>1.0082043008878827E-2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1349322.3064999999</v>
      </c>
      <c r="F26" s="25">
        <f>VLOOKUP(C26,RA!B30:I61,8,0)</f>
        <v>165332.84909999999</v>
      </c>
      <c r="G26" s="16">
        <f t="shared" si="0"/>
        <v>1183989.4574</v>
      </c>
      <c r="H26" s="27">
        <f>RA!J30</f>
        <v>12.2530286725086</v>
      </c>
      <c r="I26" s="20">
        <f>VLOOKUP(B26,RMS!B:D,3,FALSE)</f>
        <v>1349322.31358053</v>
      </c>
      <c r="J26" s="21">
        <f>VLOOKUP(B26,RMS!B:E,4,FALSE)</f>
        <v>1183989.47173013</v>
      </c>
      <c r="K26" s="22">
        <f t="shared" si="1"/>
        <v>-7.0805300492793322E-3</v>
      </c>
      <c r="L26" s="22">
        <f t="shared" si="2"/>
        <v>-1.4330130070447922E-2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1161534.3388</v>
      </c>
      <c r="F27" s="25">
        <f>VLOOKUP(C27,RA!B31:I62,8,0)</f>
        <v>32385.038400000001</v>
      </c>
      <c r="G27" s="16">
        <f t="shared" si="0"/>
        <v>1129149.3004000001</v>
      </c>
      <c r="H27" s="27">
        <f>RA!J31</f>
        <v>2.7881257848526002</v>
      </c>
      <c r="I27" s="20">
        <f>VLOOKUP(B27,RMS!B:D,3,FALSE)</f>
        <v>1161534.3202469</v>
      </c>
      <c r="J27" s="21">
        <f>VLOOKUP(B27,RMS!B:E,4,FALSE)</f>
        <v>1129149.30416195</v>
      </c>
      <c r="K27" s="22">
        <f t="shared" si="1"/>
        <v>1.8553100060671568E-2</v>
      </c>
      <c r="L27" s="22">
        <f t="shared" si="2"/>
        <v>-3.7619499489665031E-3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126458.5076</v>
      </c>
      <c r="F28" s="25">
        <f>VLOOKUP(C28,RA!B32:I63,8,0)</f>
        <v>34136.047200000001</v>
      </c>
      <c r="G28" s="16">
        <f t="shared" si="0"/>
        <v>92322.460399999996</v>
      </c>
      <c r="H28" s="27">
        <f>RA!J32</f>
        <v>26.993871624656101</v>
      </c>
      <c r="I28" s="20">
        <f>VLOOKUP(B28,RMS!B:D,3,FALSE)</f>
        <v>126458.45606428399</v>
      </c>
      <c r="J28" s="21">
        <f>VLOOKUP(B28,RMS!B:E,4,FALSE)</f>
        <v>92322.457781838995</v>
      </c>
      <c r="K28" s="22">
        <f t="shared" si="1"/>
        <v>5.1535716003854759E-2</v>
      </c>
      <c r="L28" s="22">
        <f t="shared" si="2"/>
        <v>2.6181610010098666E-3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189716.34789999999</v>
      </c>
      <c r="F30" s="25">
        <f>VLOOKUP(C30,RA!B34:I66,8,0)</f>
        <v>19168.036499999998</v>
      </c>
      <c r="G30" s="16">
        <f t="shared" si="0"/>
        <v>170548.31140000001</v>
      </c>
      <c r="H30" s="27">
        <f>RA!J34</f>
        <v>0</v>
      </c>
      <c r="I30" s="20">
        <f>VLOOKUP(B30,RMS!B:D,3,FALSE)</f>
        <v>189716.3456</v>
      </c>
      <c r="J30" s="21">
        <f>VLOOKUP(B30,RMS!B:E,4,FALSE)</f>
        <v>170548.30559999999</v>
      </c>
      <c r="K30" s="22">
        <f t="shared" si="1"/>
        <v>2.2999999928288162E-3</v>
      </c>
      <c r="L30" s="22">
        <f t="shared" si="2"/>
        <v>5.8000000135507435E-3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74120.45</v>
      </c>
      <c r="F31" s="25">
        <f>VLOOKUP(C31,RA!B35:I67,8,0)</f>
        <v>3140.81</v>
      </c>
      <c r="G31" s="16">
        <f t="shared" si="0"/>
        <v>70979.64</v>
      </c>
      <c r="H31" s="27">
        <f>RA!J35</f>
        <v>10.103523872441199</v>
      </c>
      <c r="I31" s="20">
        <f>VLOOKUP(B31,RMS!B:D,3,FALSE)</f>
        <v>74120.45</v>
      </c>
      <c r="J31" s="21">
        <f>VLOOKUP(B31,RMS!B:E,4,FALSE)</f>
        <v>70979.64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418713.96</v>
      </c>
      <c r="F32" s="25">
        <f>VLOOKUP(C32,RA!B34:I67,8,0)</f>
        <v>-71746.83</v>
      </c>
      <c r="G32" s="16">
        <f t="shared" si="0"/>
        <v>490460.79000000004</v>
      </c>
      <c r="H32" s="27">
        <f>RA!J35</f>
        <v>10.103523872441199</v>
      </c>
      <c r="I32" s="20">
        <f>VLOOKUP(B32,RMS!B:D,3,FALSE)</f>
        <v>418713.96</v>
      </c>
      <c r="J32" s="21">
        <f>VLOOKUP(B32,RMS!B:E,4,FALSE)</f>
        <v>490460.79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318829.07</v>
      </c>
      <c r="F33" s="25">
        <f>VLOOKUP(C33,RA!B34:I68,8,0)</f>
        <v>-18170.02</v>
      </c>
      <c r="G33" s="16">
        <f t="shared" si="0"/>
        <v>336999.09</v>
      </c>
      <c r="H33" s="27">
        <f>RA!J34</f>
        <v>0</v>
      </c>
      <c r="I33" s="20">
        <f>VLOOKUP(B33,RMS!B:D,3,FALSE)</f>
        <v>318829.07</v>
      </c>
      <c r="J33" s="21">
        <f>VLOOKUP(B33,RMS!B:E,4,FALSE)</f>
        <v>336999.09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397129.89</v>
      </c>
      <c r="F34" s="25">
        <f>VLOOKUP(C34,RA!B35:I69,8,0)</f>
        <v>-85254.52</v>
      </c>
      <c r="G34" s="16">
        <f t="shared" si="0"/>
        <v>482384.41000000003</v>
      </c>
      <c r="H34" s="27">
        <f>RA!J35</f>
        <v>10.103523872441199</v>
      </c>
      <c r="I34" s="20">
        <f>VLOOKUP(B34,RMS!B:D,3,FALSE)</f>
        <v>397129.89</v>
      </c>
      <c r="J34" s="21">
        <f>VLOOKUP(B34,RMS!B:E,4,FALSE)</f>
        <v>482384.41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0.87</v>
      </c>
      <c r="F35" s="25">
        <f>VLOOKUP(C35,RA!B36:I70,8,0)</f>
        <v>0.78</v>
      </c>
      <c r="G35" s="16">
        <f t="shared" si="0"/>
        <v>8.9999999999999969E-2</v>
      </c>
      <c r="H35" s="27">
        <f>RA!J36</f>
        <v>4.23744054441116</v>
      </c>
      <c r="I35" s="20">
        <f>VLOOKUP(B35,RMS!B:D,3,FALSE)</f>
        <v>0.87</v>
      </c>
      <c r="J35" s="21">
        <f>VLOOKUP(B35,RMS!B:E,4,FALSE)</f>
        <v>0.09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289497.86410000001</v>
      </c>
      <c r="F36" s="25">
        <f>VLOOKUP(C36,RA!B8:I70,8,0)</f>
        <v>21973.2634</v>
      </c>
      <c r="G36" s="16">
        <f t="shared" si="0"/>
        <v>267524.60070000001</v>
      </c>
      <c r="H36" s="27">
        <f>RA!J36</f>
        <v>4.23744054441116</v>
      </c>
      <c r="I36" s="20">
        <f>VLOOKUP(B36,RMS!B:D,3,FALSE)</f>
        <v>289497.86325555597</v>
      </c>
      <c r="J36" s="21">
        <f>VLOOKUP(B36,RMS!B:E,4,FALSE)</f>
        <v>267524.60418803402</v>
      </c>
      <c r="K36" s="22">
        <f t="shared" si="1"/>
        <v>8.4444403182715178E-4</v>
      </c>
      <c r="L36" s="22">
        <f t="shared" si="2"/>
        <v>-3.4880340099334717E-3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445743.69140000001</v>
      </c>
      <c r="F37" s="25">
        <f>VLOOKUP(C37,RA!B8:I71,8,0)</f>
        <v>14295.914699999999</v>
      </c>
      <c r="G37" s="16">
        <f t="shared" si="0"/>
        <v>431447.77669999999</v>
      </c>
      <c r="H37" s="27">
        <f>RA!J37</f>
        <v>-17.1350460825333</v>
      </c>
      <c r="I37" s="20">
        <f>VLOOKUP(B37,RMS!B:D,3,FALSE)</f>
        <v>445743.680907692</v>
      </c>
      <c r="J37" s="21">
        <f>VLOOKUP(B37,RMS!B:E,4,FALSE)</f>
        <v>431447.77769316197</v>
      </c>
      <c r="K37" s="22">
        <f t="shared" si="1"/>
        <v>1.0492308007087559E-2</v>
      </c>
      <c r="L37" s="22">
        <f t="shared" si="2"/>
        <v>-9.9316198611631989E-4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262083.04</v>
      </c>
      <c r="F38" s="25">
        <f>VLOOKUP(C38,RA!B9:I72,8,0)</f>
        <v>-41985.26</v>
      </c>
      <c r="G38" s="16">
        <f t="shared" si="0"/>
        <v>304068.3</v>
      </c>
      <c r="H38" s="27">
        <f>RA!J38</f>
        <v>-5.6989847255772501</v>
      </c>
      <c r="I38" s="20">
        <f>VLOOKUP(B38,RMS!B:D,3,FALSE)</f>
        <v>262083.04</v>
      </c>
      <c r="J38" s="21">
        <f>VLOOKUP(B38,RMS!B:E,4,FALSE)</f>
        <v>304068.3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137052.14000000001</v>
      </c>
      <c r="F39" s="25">
        <f>VLOOKUP(C39,RA!B10:I73,8,0)</f>
        <v>18497.509999999998</v>
      </c>
      <c r="G39" s="16">
        <f t="shared" si="0"/>
        <v>118554.63000000002</v>
      </c>
      <c r="H39" s="27">
        <f>RA!J39</f>
        <v>-21.467666410100701</v>
      </c>
      <c r="I39" s="20">
        <f>VLOOKUP(B39,RMS!B:D,3,FALSE)</f>
        <v>137052.14000000001</v>
      </c>
      <c r="J39" s="21">
        <f>VLOOKUP(B39,RMS!B:E,4,FALSE)</f>
        <v>118554.63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23871.3858</v>
      </c>
      <c r="F40" s="25">
        <f>VLOOKUP(C40,RA!B8:I74,8,0)</f>
        <v>1441.0581999999999</v>
      </c>
      <c r="G40" s="16">
        <f t="shared" si="0"/>
        <v>22430.327600000001</v>
      </c>
      <c r="H40" s="27">
        <f>RA!J40</f>
        <v>89.655172413793096</v>
      </c>
      <c r="I40" s="20">
        <f>VLOOKUP(B40,RMS!B:D,3,FALSE)</f>
        <v>23871.385674305999</v>
      </c>
      <c r="J40" s="21">
        <f>VLOOKUP(B40,RMS!B:E,4,FALSE)</f>
        <v>22430.327705922398</v>
      </c>
      <c r="K40" s="22">
        <f t="shared" si="1"/>
        <v>1.2569400132633746E-4</v>
      </c>
      <c r="L40" s="22">
        <f t="shared" si="2"/>
        <v>-1.0592239777906798E-4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23588553.216400001</v>
      </c>
      <c r="E7" s="68">
        <v>28397470.364999998</v>
      </c>
      <c r="F7" s="69">
        <v>83.065684771249906</v>
      </c>
      <c r="G7" s="68">
        <v>25732476.880100001</v>
      </c>
      <c r="H7" s="69">
        <v>-8.3315868646830396</v>
      </c>
      <c r="I7" s="68">
        <v>2419587.6885000002</v>
      </c>
      <c r="J7" s="69">
        <v>10.257465416818301</v>
      </c>
      <c r="K7" s="68">
        <v>1384647.02</v>
      </c>
      <c r="L7" s="69">
        <v>5.38093175581868</v>
      </c>
      <c r="M7" s="69">
        <v>0.74744007212755104</v>
      </c>
      <c r="N7" s="68">
        <v>118499512.0651</v>
      </c>
      <c r="O7" s="68">
        <v>5487508229.7342997</v>
      </c>
      <c r="P7" s="68">
        <v>1144712</v>
      </c>
      <c r="Q7" s="68">
        <v>1242460</v>
      </c>
      <c r="R7" s="69">
        <v>-7.8672955266165499</v>
      </c>
      <c r="S7" s="68">
        <v>20.606539650497201</v>
      </c>
      <c r="T7" s="68">
        <v>20.6948193685913</v>
      </c>
      <c r="U7" s="70">
        <v>-0.428406319505372</v>
      </c>
      <c r="V7" s="58"/>
      <c r="W7" s="58"/>
    </row>
    <row r="8" spans="1:23" ht="14.25" thickBot="1" x14ac:dyDescent="0.2">
      <c r="A8" s="55">
        <v>42252</v>
      </c>
      <c r="B8" s="45" t="s">
        <v>6</v>
      </c>
      <c r="C8" s="46"/>
      <c r="D8" s="71">
        <v>911420.83019999997</v>
      </c>
      <c r="E8" s="71">
        <v>1011521.4763</v>
      </c>
      <c r="F8" s="72">
        <v>90.1039524671138</v>
      </c>
      <c r="G8" s="71">
        <v>690169.12710000004</v>
      </c>
      <c r="H8" s="72">
        <v>32.0576065217044</v>
      </c>
      <c r="I8" s="71">
        <v>212253.12419999999</v>
      </c>
      <c r="J8" s="72">
        <v>23.288158133649802</v>
      </c>
      <c r="K8" s="71">
        <v>174043.3976</v>
      </c>
      <c r="L8" s="72">
        <v>25.217499706384601</v>
      </c>
      <c r="M8" s="72">
        <v>0.21954137374298199</v>
      </c>
      <c r="N8" s="71">
        <v>4312768.9661999997</v>
      </c>
      <c r="O8" s="71">
        <v>196057988.4488</v>
      </c>
      <c r="P8" s="71">
        <v>39532</v>
      </c>
      <c r="Q8" s="71">
        <v>40294</v>
      </c>
      <c r="R8" s="72">
        <v>-1.8911004119720001</v>
      </c>
      <c r="S8" s="71">
        <v>23.055267383385601</v>
      </c>
      <c r="T8" s="71">
        <v>23.353789750335</v>
      </c>
      <c r="U8" s="73">
        <v>-1.29481199235429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176222.60079999999</v>
      </c>
      <c r="E9" s="71">
        <v>154945.7464</v>
      </c>
      <c r="F9" s="72">
        <v>113.73180929089401</v>
      </c>
      <c r="G9" s="71">
        <v>125081.6989</v>
      </c>
      <c r="H9" s="72">
        <v>40.885998790987003</v>
      </c>
      <c r="I9" s="71">
        <v>36963.810400000002</v>
      </c>
      <c r="J9" s="72">
        <v>20.9756354929475</v>
      </c>
      <c r="K9" s="71">
        <v>27160.4761</v>
      </c>
      <c r="L9" s="72">
        <v>21.7141886773653</v>
      </c>
      <c r="M9" s="72">
        <v>0.36094118026156402</v>
      </c>
      <c r="N9" s="71">
        <v>818439.20109999995</v>
      </c>
      <c r="O9" s="71">
        <v>32801767.074099999</v>
      </c>
      <c r="P9" s="71">
        <v>10160</v>
      </c>
      <c r="Q9" s="71">
        <v>10422</v>
      </c>
      <c r="R9" s="72">
        <v>-2.5139128766071699</v>
      </c>
      <c r="S9" s="71">
        <v>17.3447441732283</v>
      </c>
      <c r="T9" s="71">
        <v>16.511880982536901</v>
      </c>
      <c r="U9" s="73">
        <v>4.8018188240385298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180712.81659999999</v>
      </c>
      <c r="E10" s="71">
        <v>192799.05729999999</v>
      </c>
      <c r="F10" s="72">
        <v>93.731172304855505</v>
      </c>
      <c r="G10" s="71">
        <v>147768.84270000001</v>
      </c>
      <c r="H10" s="72">
        <v>22.294262645666699</v>
      </c>
      <c r="I10" s="71">
        <v>45278.477500000001</v>
      </c>
      <c r="J10" s="72">
        <v>25.0554876803353</v>
      </c>
      <c r="K10" s="71">
        <v>35085.191099999996</v>
      </c>
      <c r="L10" s="72">
        <v>23.743294228290001</v>
      </c>
      <c r="M10" s="72">
        <v>0.29052959611783402</v>
      </c>
      <c r="N10" s="71">
        <v>876337.19649999996</v>
      </c>
      <c r="O10" s="71">
        <v>51059925.3235</v>
      </c>
      <c r="P10" s="71">
        <v>111444</v>
      </c>
      <c r="Q10" s="71">
        <v>116602</v>
      </c>
      <c r="R10" s="72">
        <v>-4.4235947925421497</v>
      </c>
      <c r="S10" s="71">
        <v>1.6215571641362501</v>
      </c>
      <c r="T10" s="71">
        <v>1.8170796418586299</v>
      </c>
      <c r="U10" s="73">
        <v>-12.057698738393301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75739.194900000002</v>
      </c>
      <c r="E11" s="71">
        <v>94174.397700000001</v>
      </c>
      <c r="F11" s="72">
        <v>80.424400633039596</v>
      </c>
      <c r="G11" s="71">
        <v>61069.997799999997</v>
      </c>
      <c r="H11" s="72">
        <v>24.020300685191799</v>
      </c>
      <c r="I11" s="71">
        <v>18411.413100000002</v>
      </c>
      <c r="J11" s="72">
        <v>24.308963310620001</v>
      </c>
      <c r="K11" s="71">
        <v>13005.009700000001</v>
      </c>
      <c r="L11" s="72">
        <v>21.295251626814402</v>
      </c>
      <c r="M11" s="72">
        <v>0.41571698327914303</v>
      </c>
      <c r="N11" s="71">
        <v>311947.77590000001</v>
      </c>
      <c r="O11" s="71">
        <v>16356060.1732</v>
      </c>
      <c r="P11" s="71">
        <v>3664</v>
      </c>
      <c r="Q11" s="71">
        <v>3507</v>
      </c>
      <c r="R11" s="72">
        <v>4.4767607641859097</v>
      </c>
      <c r="S11" s="71">
        <v>20.671177647379899</v>
      </c>
      <c r="T11" s="71">
        <v>20.983717650413499</v>
      </c>
      <c r="U11" s="73">
        <v>-1.5119603167512901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246283.76790000001</v>
      </c>
      <c r="E12" s="71">
        <v>346215.29519999999</v>
      </c>
      <c r="F12" s="72">
        <v>71.136016032373107</v>
      </c>
      <c r="G12" s="71">
        <v>184112.98920000001</v>
      </c>
      <c r="H12" s="72">
        <v>33.767730875557397</v>
      </c>
      <c r="I12" s="71">
        <v>73859.686000000002</v>
      </c>
      <c r="J12" s="72">
        <v>29.9896686776327</v>
      </c>
      <c r="K12" s="71">
        <v>20513.2212</v>
      </c>
      <c r="L12" s="72">
        <v>11.1416480114375</v>
      </c>
      <c r="M12" s="72">
        <v>2.6005893603877301</v>
      </c>
      <c r="N12" s="71">
        <v>1858099.6610000001</v>
      </c>
      <c r="O12" s="71">
        <v>57493015.9789</v>
      </c>
      <c r="P12" s="71">
        <v>2338</v>
      </c>
      <c r="Q12" s="71">
        <v>2522</v>
      </c>
      <c r="R12" s="72">
        <v>-7.2957969865186296</v>
      </c>
      <c r="S12" s="71">
        <v>105.3395072284</v>
      </c>
      <c r="T12" s="71">
        <v>118.037543378271</v>
      </c>
      <c r="U12" s="73">
        <v>-12.054391067482999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395883.06050000002</v>
      </c>
      <c r="E13" s="71">
        <v>436905.47989999998</v>
      </c>
      <c r="F13" s="72">
        <v>90.610687829003794</v>
      </c>
      <c r="G13" s="71">
        <v>284420.09869999997</v>
      </c>
      <c r="H13" s="72">
        <v>39.189551761448698</v>
      </c>
      <c r="I13" s="71">
        <v>111546.83229999999</v>
      </c>
      <c r="J13" s="72">
        <v>28.176712627995901</v>
      </c>
      <c r="K13" s="71">
        <v>68097.892099999997</v>
      </c>
      <c r="L13" s="72">
        <v>23.942714460495299</v>
      </c>
      <c r="M13" s="72">
        <v>0.63803649217506397</v>
      </c>
      <c r="N13" s="71">
        <v>1963382.1440000001</v>
      </c>
      <c r="O13" s="71">
        <v>89363861.497700006</v>
      </c>
      <c r="P13" s="71">
        <v>16944</v>
      </c>
      <c r="Q13" s="71">
        <v>17046</v>
      </c>
      <c r="R13" s="72">
        <v>-0.59838085181274103</v>
      </c>
      <c r="S13" s="71">
        <v>23.364203287299301</v>
      </c>
      <c r="T13" s="71">
        <v>25.113809538894799</v>
      </c>
      <c r="U13" s="73">
        <v>-7.4884053613182404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136181.12109999999</v>
      </c>
      <c r="E14" s="71">
        <v>203454.9785</v>
      </c>
      <c r="F14" s="72">
        <v>66.934278091405901</v>
      </c>
      <c r="G14" s="71">
        <v>188264.89809999999</v>
      </c>
      <c r="H14" s="72">
        <v>-27.665155600240901</v>
      </c>
      <c r="I14" s="71">
        <v>28286.526999999998</v>
      </c>
      <c r="J14" s="72">
        <v>20.771254320361201</v>
      </c>
      <c r="K14" s="71">
        <v>36505.6031</v>
      </c>
      <c r="L14" s="72">
        <v>19.390552072330301</v>
      </c>
      <c r="M14" s="72">
        <v>-0.225145605113972</v>
      </c>
      <c r="N14" s="71">
        <v>686561.4523</v>
      </c>
      <c r="O14" s="71">
        <v>46380920.615199998</v>
      </c>
      <c r="P14" s="71">
        <v>3034</v>
      </c>
      <c r="Q14" s="71">
        <v>2993</v>
      </c>
      <c r="R14" s="72">
        <v>1.3698630136986401</v>
      </c>
      <c r="S14" s="71">
        <v>44.885010250494403</v>
      </c>
      <c r="T14" s="71">
        <v>48.556559973271</v>
      </c>
      <c r="U14" s="73">
        <v>-8.1799017139271406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120336.3646</v>
      </c>
      <c r="E15" s="71">
        <v>181775.36439999999</v>
      </c>
      <c r="F15" s="72">
        <v>66.200590491018204</v>
      </c>
      <c r="G15" s="71">
        <v>95493.997099999993</v>
      </c>
      <c r="H15" s="72">
        <v>26.0145854759702</v>
      </c>
      <c r="I15" s="71">
        <v>6188.4715999999999</v>
      </c>
      <c r="J15" s="72">
        <v>5.1426446366155201</v>
      </c>
      <c r="K15" s="71">
        <v>15769.553599999999</v>
      </c>
      <c r="L15" s="72">
        <v>16.513659579550701</v>
      </c>
      <c r="M15" s="72">
        <v>-0.60756837149784604</v>
      </c>
      <c r="N15" s="71">
        <v>590641.33660000004</v>
      </c>
      <c r="O15" s="71">
        <v>35945989.214699998</v>
      </c>
      <c r="P15" s="71">
        <v>7064</v>
      </c>
      <c r="Q15" s="71">
        <v>7246</v>
      </c>
      <c r="R15" s="72">
        <v>-2.5117306099917198</v>
      </c>
      <c r="S15" s="71">
        <v>17.0351592015855</v>
      </c>
      <c r="T15" s="71">
        <v>17.5545301683688</v>
      </c>
      <c r="U15" s="73">
        <v>-3.0488178046196999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1267786.9410000001</v>
      </c>
      <c r="E16" s="71">
        <v>1521326.7955</v>
      </c>
      <c r="F16" s="72">
        <v>83.334293772386303</v>
      </c>
      <c r="G16" s="71">
        <v>1347137.7178</v>
      </c>
      <c r="H16" s="72">
        <v>-5.8903240367723901</v>
      </c>
      <c r="I16" s="71">
        <v>81548.201700000005</v>
      </c>
      <c r="J16" s="72">
        <v>6.4323269993360803</v>
      </c>
      <c r="K16" s="71">
        <v>-9692.2754999999997</v>
      </c>
      <c r="L16" s="72">
        <v>-0.71947176386898104</v>
      </c>
      <c r="M16" s="72">
        <v>-9.4137312956075192</v>
      </c>
      <c r="N16" s="71">
        <v>6407205.6061000004</v>
      </c>
      <c r="O16" s="71">
        <v>274857014.82560003</v>
      </c>
      <c r="P16" s="71">
        <v>67851</v>
      </c>
      <c r="Q16" s="71">
        <v>75237</v>
      </c>
      <c r="R16" s="72">
        <v>-9.8169783484189903</v>
      </c>
      <c r="S16" s="71">
        <v>18.6848674448424</v>
      </c>
      <c r="T16" s="71">
        <v>18.491816070550399</v>
      </c>
      <c r="U16" s="73">
        <v>1.0331963813062399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568282.95079999999</v>
      </c>
      <c r="E17" s="71">
        <v>2634386.4001000002</v>
      </c>
      <c r="F17" s="72">
        <v>21.571738708430502</v>
      </c>
      <c r="G17" s="71">
        <v>3721673.5082</v>
      </c>
      <c r="H17" s="72">
        <v>-84.730445872054702</v>
      </c>
      <c r="I17" s="71">
        <v>112033.1712</v>
      </c>
      <c r="J17" s="72">
        <v>19.7143291105752</v>
      </c>
      <c r="K17" s="71">
        <v>-251766.85140000001</v>
      </c>
      <c r="L17" s="72">
        <v>-6.7648828099853402</v>
      </c>
      <c r="M17" s="72">
        <v>-1.4449877757020699</v>
      </c>
      <c r="N17" s="71">
        <v>3721950.2584000002</v>
      </c>
      <c r="O17" s="71">
        <v>255952425.05599999</v>
      </c>
      <c r="P17" s="71">
        <v>18184</v>
      </c>
      <c r="Q17" s="71">
        <v>20452</v>
      </c>
      <c r="R17" s="72">
        <v>-11.0893800117348</v>
      </c>
      <c r="S17" s="71">
        <v>31.251812076550799</v>
      </c>
      <c r="T17" s="71">
        <v>33.1938282906317</v>
      </c>
      <c r="U17" s="73">
        <v>-6.2140915519521602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1916542.7396</v>
      </c>
      <c r="E18" s="71">
        <v>2712712.7275</v>
      </c>
      <c r="F18" s="72">
        <v>70.650412783157506</v>
      </c>
      <c r="G18" s="71">
        <v>1909283.4147000001</v>
      </c>
      <c r="H18" s="72">
        <v>0.38021201274303101</v>
      </c>
      <c r="I18" s="71">
        <v>291789.02789999999</v>
      </c>
      <c r="J18" s="72">
        <v>15.224759765122601</v>
      </c>
      <c r="K18" s="71">
        <v>272101.23310000001</v>
      </c>
      <c r="L18" s="72">
        <v>14.251484667233401</v>
      </c>
      <c r="M18" s="72">
        <v>7.2354669531264001E-2</v>
      </c>
      <c r="N18" s="71">
        <v>9746283.5377999991</v>
      </c>
      <c r="O18" s="71">
        <v>594813131.87129998</v>
      </c>
      <c r="P18" s="71">
        <v>98321</v>
      </c>
      <c r="Q18" s="71">
        <v>108600</v>
      </c>
      <c r="R18" s="72">
        <v>-9.4650092081031296</v>
      </c>
      <c r="S18" s="71">
        <v>19.4927099968471</v>
      </c>
      <c r="T18" s="71">
        <v>19.8217077891344</v>
      </c>
      <c r="U18" s="73">
        <v>-1.6877991430673001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1203378.8411000001</v>
      </c>
      <c r="E19" s="71">
        <v>982178.1311</v>
      </c>
      <c r="F19" s="72">
        <v>122.52144524458799</v>
      </c>
      <c r="G19" s="71">
        <v>728824.0085</v>
      </c>
      <c r="H19" s="72">
        <v>65.112403963843903</v>
      </c>
      <c r="I19" s="71">
        <v>-888.13480000000004</v>
      </c>
      <c r="J19" s="72">
        <v>-7.3803424962015002E-2</v>
      </c>
      <c r="K19" s="71">
        <v>58312.276700000002</v>
      </c>
      <c r="L19" s="72">
        <v>8.0008720925663592</v>
      </c>
      <c r="M19" s="72">
        <v>-1.0152306658265</v>
      </c>
      <c r="N19" s="71">
        <v>5710546.2289000005</v>
      </c>
      <c r="O19" s="71">
        <v>179060977.458</v>
      </c>
      <c r="P19" s="71">
        <v>14349</v>
      </c>
      <c r="Q19" s="71">
        <v>16228</v>
      </c>
      <c r="R19" s="72">
        <v>-11.578752772985</v>
      </c>
      <c r="S19" s="71">
        <v>83.864996940553297</v>
      </c>
      <c r="T19" s="71">
        <v>81.271876824007904</v>
      </c>
      <c r="U19" s="73">
        <v>3.0920171837406301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1310475.5511</v>
      </c>
      <c r="E20" s="71">
        <v>1822194.7123</v>
      </c>
      <c r="F20" s="72">
        <v>71.9174269497193</v>
      </c>
      <c r="G20" s="71">
        <v>1709612.5016999999</v>
      </c>
      <c r="H20" s="72">
        <v>-23.346632655242502</v>
      </c>
      <c r="I20" s="71">
        <v>161751.60939999999</v>
      </c>
      <c r="J20" s="72">
        <v>12.342970402174</v>
      </c>
      <c r="K20" s="71">
        <v>65828.727199999994</v>
      </c>
      <c r="L20" s="72">
        <v>3.8505057218838399</v>
      </c>
      <c r="M20" s="72">
        <v>1.45715839087346</v>
      </c>
      <c r="N20" s="71">
        <v>8343717.2467999998</v>
      </c>
      <c r="O20" s="71">
        <v>294408720.00800002</v>
      </c>
      <c r="P20" s="71">
        <v>48387</v>
      </c>
      <c r="Q20" s="71">
        <v>55884</v>
      </c>
      <c r="R20" s="72">
        <v>-13.4152888125403</v>
      </c>
      <c r="S20" s="71">
        <v>27.083215555831099</v>
      </c>
      <c r="T20" s="71">
        <v>28.1345737295111</v>
      </c>
      <c r="U20" s="73">
        <v>-3.8819547535361298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452343.44429999997</v>
      </c>
      <c r="E21" s="71">
        <v>528167.74509999994</v>
      </c>
      <c r="F21" s="72">
        <v>85.643897889742604</v>
      </c>
      <c r="G21" s="71">
        <v>433369.8273</v>
      </c>
      <c r="H21" s="72">
        <v>4.3781582853172498</v>
      </c>
      <c r="I21" s="71">
        <v>86517.162400000001</v>
      </c>
      <c r="J21" s="72">
        <v>19.1264322474895</v>
      </c>
      <c r="K21" s="71">
        <v>44889.248699999996</v>
      </c>
      <c r="L21" s="72">
        <v>10.3581850586302</v>
      </c>
      <c r="M21" s="72">
        <v>0.92734707988106801</v>
      </c>
      <c r="N21" s="71">
        <v>2458721.0909000002</v>
      </c>
      <c r="O21" s="71">
        <v>109595534.12289999</v>
      </c>
      <c r="P21" s="71">
        <v>36101</v>
      </c>
      <c r="Q21" s="71">
        <v>40462</v>
      </c>
      <c r="R21" s="72">
        <v>-10.7780139390045</v>
      </c>
      <c r="S21" s="71">
        <v>12.5299422259771</v>
      </c>
      <c r="T21" s="71">
        <v>12.862124348771699</v>
      </c>
      <c r="U21" s="73">
        <v>-2.65110657977247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1790129.0506</v>
      </c>
      <c r="E22" s="71">
        <v>1759765.2731999999</v>
      </c>
      <c r="F22" s="72">
        <v>101.725444743252</v>
      </c>
      <c r="G22" s="71">
        <v>1329624.6207000001</v>
      </c>
      <c r="H22" s="72">
        <v>34.6341683758504</v>
      </c>
      <c r="I22" s="71">
        <v>205671.39009999999</v>
      </c>
      <c r="J22" s="72">
        <v>11.4891934763622</v>
      </c>
      <c r="K22" s="71">
        <v>112000.38099999999</v>
      </c>
      <c r="L22" s="72">
        <v>8.4234587158167802</v>
      </c>
      <c r="M22" s="72">
        <v>0.83634545046770903</v>
      </c>
      <c r="N22" s="71">
        <v>8910785.8498999998</v>
      </c>
      <c r="O22" s="71">
        <v>366309566.6006</v>
      </c>
      <c r="P22" s="71">
        <v>98076</v>
      </c>
      <c r="Q22" s="71">
        <v>108586</v>
      </c>
      <c r="R22" s="72">
        <v>-9.6789641390234493</v>
      </c>
      <c r="S22" s="71">
        <v>18.2524679901301</v>
      </c>
      <c r="T22" s="71">
        <v>18.1881675750097</v>
      </c>
      <c r="U22" s="73">
        <v>0.35228340164848698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4380091.9973999998</v>
      </c>
      <c r="E23" s="71">
        <v>4053149.2549000001</v>
      </c>
      <c r="F23" s="72">
        <v>108.066387935375</v>
      </c>
      <c r="G23" s="71">
        <v>3096179.0935</v>
      </c>
      <c r="H23" s="72">
        <v>41.467656266893499</v>
      </c>
      <c r="I23" s="71">
        <v>411173.201</v>
      </c>
      <c r="J23" s="72">
        <v>9.38731883357862</v>
      </c>
      <c r="K23" s="71">
        <v>183600.4351</v>
      </c>
      <c r="L23" s="72">
        <v>5.9299035861796199</v>
      </c>
      <c r="M23" s="72">
        <v>1.2395001448447001</v>
      </c>
      <c r="N23" s="71">
        <v>19960085.122099999</v>
      </c>
      <c r="O23" s="71">
        <v>787021706.08920002</v>
      </c>
      <c r="P23" s="71">
        <v>111814</v>
      </c>
      <c r="Q23" s="71">
        <v>119269</v>
      </c>
      <c r="R23" s="72">
        <v>-6.2505764280743499</v>
      </c>
      <c r="S23" s="71">
        <v>39.173019455524397</v>
      </c>
      <c r="T23" s="71">
        <v>36.466065093192697</v>
      </c>
      <c r="U23" s="73">
        <v>6.9102520049674201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288611.95890000003</v>
      </c>
      <c r="E24" s="71">
        <v>476627.3125</v>
      </c>
      <c r="F24" s="72">
        <v>60.552962730183403</v>
      </c>
      <c r="G24" s="71">
        <v>402320.29930000001</v>
      </c>
      <c r="H24" s="72">
        <v>-28.263137753138999</v>
      </c>
      <c r="I24" s="71">
        <v>47721.627200000003</v>
      </c>
      <c r="J24" s="72">
        <v>16.534875194321</v>
      </c>
      <c r="K24" s="71">
        <v>61256.637199999997</v>
      </c>
      <c r="L24" s="72">
        <v>15.225838046596399</v>
      </c>
      <c r="M24" s="72">
        <v>-0.22095581178915899</v>
      </c>
      <c r="N24" s="71">
        <v>1466598.3036</v>
      </c>
      <c r="O24" s="71">
        <v>73688842.4745</v>
      </c>
      <c r="P24" s="71">
        <v>29078</v>
      </c>
      <c r="Q24" s="71">
        <v>31593</v>
      </c>
      <c r="R24" s="72">
        <v>-7.9606241889026101</v>
      </c>
      <c r="S24" s="71">
        <v>9.9254405014099998</v>
      </c>
      <c r="T24" s="71">
        <v>9.9990797866615999</v>
      </c>
      <c r="U24" s="73">
        <v>-0.74192460517133496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304514.27630000003</v>
      </c>
      <c r="E25" s="71">
        <v>435373.35310000001</v>
      </c>
      <c r="F25" s="72">
        <v>69.943250805718705</v>
      </c>
      <c r="G25" s="71">
        <v>432014.50900000002</v>
      </c>
      <c r="H25" s="72">
        <v>-29.512951543023298</v>
      </c>
      <c r="I25" s="71">
        <v>23987.088800000001</v>
      </c>
      <c r="J25" s="72">
        <v>7.8771639515411502</v>
      </c>
      <c r="K25" s="71">
        <v>25657.363000000001</v>
      </c>
      <c r="L25" s="72">
        <v>5.93900493281813</v>
      </c>
      <c r="M25" s="72">
        <v>-6.5099215379226999E-2</v>
      </c>
      <c r="N25" s="71">
        <v>1527721.6580000001</v>
      </c>
      <c r="O25" s="71">
        <v>80554908.5361</v>
      </c>
      <c r="P25" s="71">
        <v>21887</v>
      </c>
      <c r="Q25" s="71">
        <v>24317</v>
      </c>
      <c r="R25" s="72">
        <v>-9.9930090060451509</v>
      </c>
      <c r="S25" s="71">
        <v>13.9130203454105</v>
      </c>
      <c r="T25" s="71">
        <v>13.8068934860386</v>
      </c>
      <c r="U25" s="73">
        <v>0.76278807000344795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528030.17709999997</v>
      </c>
      <c r="E26" s="71">
        <v>744359.29879999999</v>
      </c>
      <c r="F26" s="72">
        <v>70.937540237792504</v>
      </c>
      <c r="G26" s="71">
        <v>568721.57209999999</v>
      </c>
      <c r="H26" s="72">
        <v>-7.1548886126733899</v>
      </c>
      <c r="I26" s="71">
        <v>114386.8083</v>
      </c>
      <c r="J26" s="72">
        <v>21.662930124226001</v>
      </c>
      <c r="K26" s="71">
        <v>115637.52220000001</v>
      </c>
      <c r="L26" s="72">
        <v>20.3328883363804</v>
      </c>
      <c r="M26" s="72">
        <v>-1.0815813727285E-2</v>
      </c>
      <c r="N26" s="71">
        <v>2542551.0011</v>
      </c>
      <c r="O26" s="71">
        <v>170508122.81779999</v>
      </c>
      <c r="P26" s="71">
        <v>37456</v>
      </c>
      <c r="Q26" s="71">
        <v>41248</v>
      </c>
      <c r="R26" s="72">
        <v>-9.1931730023273808</v>
      </c>
      <c r="S26" s="71">
        <v>14.0973456081803</v>
      </c>
      <c r="T26" s="71">
        <v>13.850684399243599</v>
      </c>
      <c r="U26" s="73">
        <v>1.74969966540038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296789.63439999998</v>
      </c>
      <c r="E27" s="71">
        <v>587402.06480000005</v>
      </c>
      <c r="F27" s="72">
        <v>50.525807140472303</v>
      </c>
      <c r="G27" s="71">
        <v>635045.62419999996</v>
      </c>
      <c r="H27" s="72">
        <v>-53.264832778923399</v>
      </c>
      <c r="I27" s="71">
        <v>86688.304499999998</v>
      </c>
      <c r="J27" s="72">
        <v>29.2086698631682</v>
      </c>
      <c r="K27" s="71">
        <v>156444.92050000001</v>
      </c>
      <c r="L27" s="72">
        <v>24.635225334727998</v>
      </c>
      <c r="M27" s="72">
        <v>-0.44588610340979401</v>
      </c>
      <c r="N27" s="71">
        <v>1526533.365</v>
      </c>
      <c r="O27" s="71">
        <v>65973670.5581</v>
      </c>
      <c r="P27" s="71">
        <v>37478</v>
      </c>
      <c r="Q27" s="71">
        <v>40955</v>
      </c>
      <c r="R27" s="72">
        <v>-8.4898058845073798</v>
      </c>
      <c r="S27" s="71">
        <v>7.9190360851699699</v>
      </c>
      <c r="T27" s="71">
        <v>8.0294838163838396</v>
      </c>
      <c r="U27" s="73">
        <v>-1.3947118061591699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1108065.0211</v>
      </c>
      <c r="E28" s="71">
        <v>1456838.3115999999</v>
      </c>
      <c r="F28" s="72">
        <v>76.059574509888293</v>
      </c>
      <c r="G28" s="71">
        <v>1510712.0041</v>
      </c>
      <c r="H28" s="72">
        <v>-26.652795629294999</v>
      </c>
      <c r="I28" s="71">
        <v>45881.393700000001</v>
      </c>
      <c r="J28" s="72">
        <v>4.1406770204200303</v>
      </c>
      <c r="K28" s="71">
        <v>-23882.527300000002</v>
      </c>
      <c r="L28" s="72">
        <v>-1.58087889916701</v>
      </c>
      <c r="M28" s="72">
        <v>-2.92112807508442</v>
      </c>
      <c r="N28" s="71">
        <v>5450087.4552999996</v>
      </c>
      <c r="O28" s="71">
        <v>234168642.0406</v>
      </c>
      <c r="P28" s="71">
        <v>49962</v>
      </c>
      <c r="Q28" s="71">
        <v>53571</v>
      </c>
      <c r="R28" s="72">
        <v>-6.7368538948311603</v>
      </c>
      <c r="S28" s="71">
        <v>22.178155820423498</v>
      </c>
      <c r="T28" s="71">
        <v>22.6208552780422</v>
      </c>
      <c r="U28" s="73">
        <v>-1.9961058133203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736657.01399999997</v>
      </c>
      <c r="E29" s="71">
        <v>922525.45239999995</v>
      </c>
      <c r="F29" s="72">
        <v>79.852215685057402</v>
      </c>
      <c r="G29" s="71">
        <v>842523.08010000002</v>
      </c>
      <c r="H29" s="72">
        <v>-12.565360949807401</v>
      </c>
      <c r="I29" s="71">
        <v>125323.8175</v>
      </c>
      <c r="J29" s="72">
        <v>17.0125058362643</v>
      </c>
      <c r="K29" s="71">
        <v>98122.043399999995</v>
      </c>
      <c r="L29" s="72">
        <v>11.646214295797501</v>
      </c>
      <c r="M29" s="72">
        <v>0.277223885249826</v>
      </c>
      <c r="N29" s="71">
        <v>3694201.4553999999</v>
      </c>
      <c r="O29" s="71">
        <v>173460227.5099</v>
      </c>
      <c r="P29" s="71">
        <v>107293</v>
      </c>
      <c r="Q29" s="71">
        <v>113052</v>
      </c>
      <c r="R29" s="72">
        <v>-5.0941159820259703</v>
      </c>
      <c r="S29" s="71">
        <v>6.8658441277623004</v>
      </c>
      <c r="T29" s="71">
        <v>6.9142071046951799</v>
      </c>
      <c r="U29" s="73">
        <v>-0.70439957611813198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1349322.3064999999</v>
      </c>
      <c r="E30" s="71">
        <v>1658616.6636000001</v>
      </c>
      <c r="F30" s="72">
        <v>81.352270003806595</v>
      </c>
      <c r="G30" s="71">
        <v>1358470.3448999999</v>
      </c>
      <c r="H30" s="72">
        <v>-0.67340729478151395</v>
      </c>
      <c r="I30" s="71">
        <v>165332.84909999999</v>
      </c>
      <c r="J30" s="72">
        <v>12.2530286725086</v>
      </c>
      <c r="K30" s="71">
        <v>160152.95370000001</v>
      </c>
      <c r="L30" s="72">
        <v>11.7892123520583</v>
      </c>
      <c r="M30" s="72">
        <v>3.2343427207112002E-2</v>
      </c>
      <c r="N30" s="71">
        <v>6540918.1668999996</v>
      </c>
      <c r="O30" s="71">
        <v>320188925.9091</v>
      </c>
      <c r="P30" s="71">
        <v>94034</v>
      </c>
      <c r="Q30" s="71">
        <v>102995</v>
      </c>
      <c r="R30" s="72">
        <v>-8.7004223505995508</v>
      </c>
      <c r="S30" s="71">
        <v>14.3493024491142</v>
      </c>
      <c r="T30" s="71">
        <v>14.916497117335799</v>
      </c>
      <c r="U30" s="73">
        <v>-3.95276822851176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1161534.3388</v>
      </c>
      <c r="E31" s="71">
        <v>1636297.7202999999</v>
      </c>
      <c r="F31" s="72">
        <v>70.985513478992303</v>
      </c>
      <c r="G31" s="71">
        <v>1511718.6063999999</v>
      </c>
      <c r="H31" s="72">
        <v>-23.1646462587324</v>
      </c>
      <c r="I31" s="71">
        <v>32385.038400000001</v>
      </c>
      <c r="J31" s="72">
        <v>2.7881257848526002</v>
      </c>
      <c r="K31" s="71">
        <v>-29370.768</v>
      </c>
      <c r="L31" s="72">
        <v>-1.9428726930829701</v>
      </c>
      <c r="M31" s="72">
        <v>-2.10262824588039</v>
      </c>
      <c r="N31" s="71">
        <v>6168626.0960999997</v>
      </c>
      <c r="O31" s="71">
        <v>300383638.13669997</v>
      </c>
      <c r="P31" s="71">
        <v>37529</v>
      </c>
      <c r="Q31" s="71">
        <v>41963</v>
      </c>
      <c r="R31" s="72">
        <v>-10.566451397659799</v>
      </c>
      <c r="S31" s="71">
        <v>30.950314125076599</v>
      </c>
      <c r="T31" s="71">
        <v>32.222432378523898</v>
      </c>
      <c r="U31" s="73">
        <v>-4.11019496702502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126458.5076</v>
      </c>
      <c r="E32" s="71">
        <v>189914.05799999999</v>
      </c>
      <c r="F32" s="72">
        <v>66.587228418867198</v>
      </c>
      <c r="G32" s="71">
        <v>123999.0952</v>
      </c>
      <c r="H32" s="72">
        <v>1.9834115692805501</v>
      </c>
      <c r="I32" s="71">
        <v>34136.047200000001</v>
      </c>
      <c r="J32" s="72">
        <v>26.993871624656101</v>
      </c>
      <c r="K32" s="71">
        <v>32535.920600000001</v>
      </c>
      <c r="L32" s="72">
        <v>26.238837104030701</v>
      </c>
      <c r="M32" s="72">
        <v>4.9180308117667999E-2</v>
      </c>
      <c r="N32" s="71">
        <v>620232.06530000002</v>
      </c>
      <c r="O32" s="71">
        <v>32842723.118299998</v>
      </c>
      <c r="P32" s="71">
        <v>25253</v>
      </c>
      <c r="Q32" s="71">
        <v>26976</v>
      </c>
      <c r="R32" s="72">
        <v>-6.38715895610913</v>
      </c>
      <c r="S32" s="71">
        <v>5.0076627569001699</v>
      </c>
      <c r="T32" s="71">
        <v>5.0109777431791196</v>
      </c>
      <c r="U32" s="73">
        <v>-6.619827332389E-2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4.1879999999999997</v>
      </c>
      <c r="H33" s="74"/>
      <c r="I33" s="74"/>
      <c r="J33" s="74"/>
      <c r="K33" s="71">
        <v>0.6482</v>
      </c>
      <c r="L33" s="72">
        <v>15.4775549188157</v>
      </c>
      <c r="M33" s="74"/>
      <c r="N33" s="71">
        <v>11.238899999999999</v>
      </c>
      <c r="O33" s="71">
        <v>196.9777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189716.34789999999</v>
      </c>
      <c r="E35" s="71">
        <v>279824.26760000002</v>
      </c>
      <c r="F35" s="72">
        <v>67.798389870600303</v>
      </c>
      <c r="G35" s="71">
        <v>289935.46990000003</v>
      </c>
      <c r="H35" s="72">
        <v>-34.566009476027901</v>
      </c>
      <c r="I35" s="71">
        <v>19168.036499999998</v>
      </c>
      <c r="J35" s="72">
        <v>10.103523872441199</v>
      </c>
      <c r="K35" s="71">
        <v>18067.585500000001</v>
      </c>
      <c r="L35" s="72">
        <v>6.2315885345906796</v>
      </c>
      <c r="M35" s="72">
        <v>6.0907474327435998E-2</v>
      </c>
      <c r="N35" s="71">
        <v>1049529.9021000001</v>
      </c>
      <c r="O35" s="71">
        <v>47341420.000500001</v>
      </c>
      <c r="P35" s="71">
        <v>13859</v>
      </c>
      <c r="Q35" s="71">
        <v>16570</v>
      </c>
      <c r="R35" s="72">
        <v>-16.360893180446599</v>
      </c>
      <c r="S35" s="71">
        <v>13.6890358539577</v>
      </c>
      <c r="T35" s="71">
        <v>13.6689708750754</v>
      </c>
      <c r="U35" s="73">
        <v>0.14657700583402899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74120.45</v>
      </c>
      <c r="E36" s="74"/>
      <c r="F36" s="74"/>
      <c r="G36" s="71">
        <v>7405.14</v>
      </c>
      <c r="H36" s="72">
        <v>900.93246042613703</v>
      </c>
      <c r="I36" s="71">
        <v>3140.81</v>
      </c>
      <c r="J36" s="72">
        <v>4.23744054441116</v>
      </c>
      <c r="K36" s="71">
        <v>592.41</v>
      </c>
      <c r="L36" s="72">
        <v>7.9999837950396602</v>
      </c>
      <c r="M36" s="72">
        <v>4.3017504768656796</v>
      </c>
      <c r="N36" s="71">
        <v>345549.3</v>
      </c>
      <c r="O36" s="71">
        <v>16457177.84</v>
      </c>
      <c r="P36" s="71">
        <v>60</v>
      </c>
      <c r="Q36" s="71">
        <v>83</v>
      </c>
      <c r="R36" s="72">
        <v>-27.710843373494001</v>
      </c>
      <c r="S36" s="71">
        <v>1235.34083333333</v>
      </c>
      <c r="T36" s="71">
        <v>1055.30927710843</v>
      </c>
      <c r="U36" s="73">
        <v>14.573431992782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418713.96</v>
      </c>
      <c r="E37" s="71">
        <v>285791.35609999998</v>
      </c>
      <c r="F37" s="72">
        <v>146.510365363706</v>
      </c>
      <c r="G37" s="71">
        <v>455671.4</v>
      </c>
      <c r="H37" s="72">
        <v>-8.11054632790208</v>
      </c>
      <c r="I37" s="71">
        <v>-71746.83</v>
      </c>
      <c r="J37" s="72">
        <v>-17.1350460825333</v>
      </c>
      <c r="K37" s="71">
        <v>-58532.32</v>
      </c>
      <c r="L37" s="72">
        <v>-12.8452915851203</v>
      </c>
      <c r="M37" s="72">
        <v>0.225764329860836</v>
      </c>
      <c r="N37" s="71">
        <v>2644578.7200000002</v>
      </c>
      <c r="O37" s="71">
        <v>119897292.56999999</v>
      </c>
      <c r="P37" s="71">
        <v>150</v>
      </c>
      <c r="Q37" s="71">
        <v>237</v>
      </c>
      <c r="R37" s="72">
        <v>-36.708860759493703</v>
      </c>
      <c r="S37" s="71">
        <v>2791.4263999999998</v>
      </c>
      <c r="T37" s="71">
        <v>2413.5782700421901</v>
      </c>
      <c r="U37" s="73">
        <v>13.5360233734913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318829.07</v>
      </c>
      <c r="E38" s="71">
        <v>233395.63149999999</v>
      </c>
      <c r="F38" s="72">
        <v>136.604557656427</v>
      </c>
      <c r="G38" s="71">
        <v>105611.92</v>
      </c>
      <c r="H38" s="72">
        <v>201.88739112024501</v>
      </c>
      <c r="I38" s="71">
        <v>-18170.02</v>
      </c>
      <c r="J38" s="72">
        <v>-5.6989847255772501</v>
      </c>
      <c r="K38" s="71">
        <v>-8984.64</v>
      </c>
      <c r="L38" s="72">
        <v>-8.5072215333269199</v>
      </c>
      <c r="M38" s="72">
        <v>1.0223425757737701</v>
      </c>
      <c r="N38" s="71">
        <v>1235370.2</v>
      </c>
      <c r="O38" s="71">
        <v>120557590.90000001</v>
      </c>
      <c r="P38" s="71">
        <v>94</v>
      </c>
      <c r="Q38" s="71">
        <v>90</v>
      </c>
      <c r="R38" s="72">
        <v>4.44444444444445</v>
      </c>
      <c r="S38" s="71">
        <v>3391.7986170212798</v>
      </c>
      <c r="T38" s="71">
        <v>2707.9016666666698</v>
      </c>
      <c r="U38" s="73">
        <v>20.1632534114074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397129.89</v>
      </c>
      <c r="E39" s="71">
        <v>184630.35250000001</v>
      </c>
      <c r="F39" s="72">
        <v>215.094584732486</v>
      </c>
      <c r="G39" s="71">
        <v>308801.13</v>
      </c>
      <c r="H39" s="72">
        <v>28.603768386469302</v>
      </c>
      <c r="I39" s="71">
        <v>-85254.52</v>
      </c>
      <c r="J39" s="72">
        <v>-21.467666410100701</v>
      </c>
      <c r="K39" s="71">
        <v>-49998.32</v>
      </c>
      <c r="L39" s="72">
        <v>-16.191106554564701</v>
      </c>
      <c r="M39" s="72">
        <v>0.70514769296248403</v>
      </c>
      <c r="N39" s="71">
        <v>1883794.47</v>
      </c>
      <c r="O39" s="71">
        <v>83140822.799999997</v>
      </c>
      <c r="P39" s="71">
        <v>193</v>
      </c>
      <c r="Q39" s="71">
        <v>238</v>
      </c>
      <c r="R39" s="72">
        <v>-18.907563025210099</v>
      </c>
      <c r="S39" s="71">
        <v>2057.6678238342001</v>
      </c>
      <c r="T39" s="71">
        <v>1897.64512605042</v>
      </c>
      <c r="U39" s="73">
        <v>7.7768965393838698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0.87</v>
      </c>
      <c r="E40" s="74"/>
      <c r="F40" s="74"/>
      <c r="G40" s="71">
        <v>2.65</v>
      </c>
      <c r="H40" s="72">
        <v>-67.169811320754704</v>
      </c>
      <c r="I40" s="71">
        <v>0.78</v>
      </c>
      <c r="J40" s="72">
        <v>89.655172413793096</v>
      </c>
      <c r="K40" s="71">
        <v>0</v>
      </c>
      <c r="L40" s="72">
        <v>0</v>
      </c>
      <c r="M40" s="74"/>
      <c r="N40" s="71">
        <v>0.87</v>
      </c>
      <c r="O40" s="71">
        <v>4097.53</v>
      </c>
      <c r="P40" s="71">
        <v>2</v>
      </c>
      <c r="Q40" s="74"/>
      <c r="R40" s="74"/>
      <c r="S40" s="71">
        <v>0.435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289497.86410000001</v>
      </c>
      <c r="E41" s="71">
        <v>127569.88619999999</v>
      </c>
      <c r="F41" s="72">
        <v>226.932760327257</v>
      </c>
      <c r="G41" s="71">
        <v>350322.23019999999</v>
      </c>
      <c r="H41" s="72">
        <v>-17.362405481740399</v>
      </c>
      <c r="I41" s="71">
        <v>21973.2634</v>
      </c>
      <c r="J41" s="72">
        <v>7.5901297124630496</v>
      </c>
      <c r="K41" s="71">
        <v>22688.1528</v>
      </c>
      <c r="L41" s="72">
        <v>6.4763668543235902</v>
      </c>
      <c r="M41" s="72">
        <v>-3.1509369947472998E-2</v>
      </c>
      <c r="N41" s="71">
        <v>1245976.0723000001</v>
      </c>
      <c r="O41" s="71">
        <v>51007051.940800004</v>
      </c>
      <c r="P41" s="71">
        <v>349</v>
      </c>
      <c r="Q41" s="71">
        <v>361</v>
      </c>
      <c r="R41" s="72">
        <v>-3.32409972299169</v>
      </c>
      <c r="S41" s="71">
        <v>829.50677392550097</v>
      </c>
      <c r="T41" s="71">
        <v>805.57213130193895</v>
      </c>
      <c r="U41" s="73">
        <v>2.8854065302318999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445743.69140000001</v>
      </c>
      <c r="E42" s="71">
        <v>399200.50349999999</v>
      </c>
      <c r="F42" s="72">
        <v>111.659100500107</v>
      </c>
      <c r="G42" s="71">
        <v>441533.18150000001</v>
      </c>
      <c r="H42" s="72">
        <v>0.95361120668118204</v>
      </c>
      <c r="I42" s="71">
        <v>14295.914699999999</v>
      </c>
      <c r="J42" s="72">
        <v>3.2072051665160202</v>
      </c>
      <c r="K42" s="71">
        <v>27485.115399999999</v>
      </c>
      <c r="L42" s="72">
        <v>6.2249263592435096</v>
      </c>
      <c r="M42" s="72">
        <v>-0.47986703013806498</v>
      </c>
      <c r="N42" s="71">
        <v>2090604.0172999999</v>
      </c>
      <c r="O42" s="71">
        <v>128087630.15270001</v>
      </c>
      <c r="P42" s="71">
        <v>2490</v>
      </c>
      <c r="Q42" s="71">
        <v>2548</v>
      </c>
      <c r="R42" s="72">
        <v>-2.2762951334379902</v>
      </c>
      <c r="S42" s="71">
        <v>179.01353068273099</v>
      </c>
      <c r="T42" s="71">
        <v>177.51416868131901</v>
      </c>
      <c r="U42" s="73">
        <v>0.83756909083569997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262083.04</v>
      </c>
      <c r="E43" s="71">
        <v>119103.5677</v>
      </c>
      <c r="F43" s="72">
        <v>220.046338712656</v>
      </c>
      <c r="G43" s="71">
        <v>185523.19</v>
      </c>
      <c r="H43" s="72">
        <v>41.266997403397397</v>
      </c>
      <c r="I43" s="71">
        <v>-41985.26</v>
      </c>
      <c r="J43" s="72">
        <v>-16.019830966551702</v>
      </c>
      <c r="K43" s="71">
        <v>-26412.91</v>
      </c>
      <c r="L43" s="72">
        <v>-14.236985683568699</v>
      </c>
      <c r="M43" s="72">
        <v>0.58957343208302304</v>
      </c>
      <c r="N43" s="71">
        <v>1223085.44</v>
      </c>
      <c r="O43" s="71">
        <v>53598081.759999998</v>
      </c>
      <c r="P43" s="71">
        <v>161</v>
      </c>
      <c r="Q43" s="71">
        <v>187</v>
      </c>
      <c r="R43" s="72">
        <v>-13.903743315508001</v>
      </c>
      <c r="S43" s="71">
        <v>1627.8449689440999</v>
      </c>
      <c r="T43" s="71">
        <v>1684.64294117647</v>
      </c>
      <c r="U43" s="73">
        <v>-3.4891511978080301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137052.14000000001</v>
      </c>
      <c r="E44" s="71">
        <v>24327.7294</v>
      </c>
      <c r="F44" s="72">
        <v>563.35771311234703</v>
      </c>
      <c r="G44" s="71">
        <v>118219.21</v>
      </c>
      <c r="H44" s="72">
        <v>15.9305158611701</v>
      </c>
      <c r="I44" s="71">
        <v>18497.509999999998</v>
      </c>
      <c r="J44" s="72">
        <v>13.496695491219601</v>
      </c>
      <c r="K44" s="71">
        <v>-6803.17</v>
      </c>
      <c r="L44" s="72">
        <v>-5.7547077162840097</v>
      </c>
      <c r="M44" s="72">
        <v>-3.7189545461894999</v>
      </c>
      <c r="N44" s="71">
        <v>487132.75</v>
      </c>
      <c r="O44" s="71">
        <v>21331554</v>
      </c>
      <c r="P44" s="71">
        <v>103</v>
      </c>
      <c r="Q44" s="71">
        <v>100</v>
      </c>
      <c r="R44" s="72">
        <v>3</v>
      </c>
      <c r="S44" s="71">
        <v>1330.6033009708699</v>
      </c>
      <c r="T44" s="71">
        <v>1269.9666</v>
      </c>
      <c r="U44" s="73">
        <v>4.5570833115046803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23871.3858</v>
      </c>
      <c r="E45" s="77"/>
      <c r="F45" s="77"/>
      <c r="G45" s="76">
        <v>31835.693200000002</v>
      </c>
      <c r="H45" s="78">
        <v>-25.016912149410999</v>
      </c>
      <c r="I45" s="76">
        <v>1441.0581999999999</v>
      </c>
      <c r="J45" s="78">
        <v>6.0367597091912399</v>
      </c>
      <c r="K45" s="76">
        <v>4536.8833999999997</v>
      </c>
      <c r="L45" s="78">
        <v>14.250933288928699</v>
      </c>
      <c r="M45" s="78">
        <v>-0.68236825306112103</v>
      </c>
      <c r="N45" s="76">
        <v>78936.843299999993</v>
      </c>
      <c r="O45" s="76">
        <v>6837006.8037999999</v>
      </c>
      <c r="P45" s="76">
        <v>18</v>
      </c>
      <c r="Q45" s="76">
        <v>26</v>
      </c>
      <c r="R45" s="78">
        <v>-30.769230769230798</v>
      </c>
      <c r="S45" s="76">
        <v>1326.1881000000001</v>
      </c>
      <c r="T45" s="76">
        <v>824.98400000000004</v>
      </c>
      <c r="U45" s="79">
        <v>37.792836476213303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100820</v>
      </c>
      <c r="D2" s="32">
        <v>911422.22509145294</v>
      </c>
      <c r="E2" s="32">
        <v>699167.72783076903</v>
      </c>
      <c r="F2" s="32">
        <v>212254.497260684</v>
      </c>
      <c r="G2" s="32">
        <v>699167.72783076903</v>
      </c>
      <c r="H2" s="32">
        <v>0.23288273142492899</v>
      </c>
    </row>
    <row r="3" spans="1:8" ht="14.25" x14ac:dyDescent="0.2">
      <c r="A3" s="32">
        <v>2</v>
      </c>
      <c r="B3" s="33">
        <v>13</v>
      </c>
      <c r="C3" s="32">
        <v>20956</v>
      </c>
      <c r="D3" s="32">
        <v>176222.80799935001</v>
      </c>
      <c r="E3" s="32">
        <v>139258.78466792201</v>
      </c>
      <c r="F3" s="32">
        <v>36964.023331427299</v>
      </c>
      <c r="G3" s="32">
        <v>139258.78466792201</v>
      </c>
      <c r="H3" s="32">
        <v>0.209757316610025</v>
      </c>
    </row>
    <row r="4" spans="1:8" ht="14.25" x14ac:dyDescent="0.2">
      <c r="A4" s="32">
        <v>3</v>
      </c>
      <c r="B4" s="33">
        <v>14</v>
      </c>
      <c r="C4" s="32">
        <v>133561</v>
      </c>
      <c r="D4" s="32">
        <v>180715.46941025599</v>
      </c>
      <c r="E4" s="32">
        <v>135434.339297436</v>
      </c>
      <c r="F4" s="32">
        <v>45281.130112820501</v>
      </c>
      <c r="G4" s="32">
        <v>135434.339297436</v>
      </c>
      <c r="H4" s="32">
        <v>0.25056587718024398</v>
      </c>
    </row>
    <row r="5" spans="1:8" ht="14.25" x14ac:dyDescent="0.2">
      <c r="A5" s="32">
        <v>4</v>
      </c>
      <c r="B5" s="33">
        <v>15</v>
      </c>
      <c r="C5" s="32">
        <v>4748</v>
      </c>
      <c r="D5" s="32">
        <v>75739.254256410306</v>
      </c>
      <c r="E5" s="32">
        <v>57327.781263247904</v>
      </c>
      <c r="F5" s="32">
        <v>18411.472993162399</v>
      </c>
      <c r="G5" s="32">
        <v>57327.781263247904</v>
      </c>
      <c r="H5" s="32">
        <v>0.243090233379267</v>
      </c>
    </row>
    <row r="6" spans="1:8" ht="14.25" x14ac:dyDescent="0.2">
      <c r="A6" s="32">
        <v>5</v>
      </c>
      <c r="B6" s="33">
        <v>16</v>
      </c>
      <c r="C6" s="32">
        <v>3676</v>
      </c>
      <c r="D6" s="32">
        <v>246283.75728632501</v>
      </c>
      <c r="E6" s="32">
        <v>172424.07764358999</v>
      </c>
      <c r="F6" s="32">
        <v>73859.679642735005</v>
      </c>
      <c r="G6" s="32">
        <v>172424.07764358999</v>
      </c>
      <c r="H6" s="32">
        <v>0.29989667388770302</v>
      </c>
    </row>
    <row r="7" spans="1:8" ht="14.25" x14ac:dyDescent="0.2">
      <c r="A7" s="32">
        <v>6</v>
      </c>
      <c r="B7" s="33">
        <v>17</v>
      </c>
      <c r="C7" s="32">
        <v>28443</v>
      </c>
      <c r="D7" s="32">
        <v>395883.56497948698</v>
      </c>
      <c r="E7" s="32">
        <v>284336.22652735002</v>
      </c>
      <c r="F7" s="32">
        <v>111547.338452137</v>
      </c>
      <c r="G7" s="32">
        <v>284336.22652735002</v>
      </c>
      <c r="H7" s="32">
        <v>0.28176804575839498</v>
      </c>
    </row>
    <row r="8" spans="1:8" ht="14.25" x14ac:dyDescent="0.2">
      <c r="A8" s="32">
        <v>7</v>
      </c>
      <c r="B8" s="33">
        <v>18</v>
      </c>
      <c r="C8" s="32">
        <v>59609</v>
      </c>
      <c r="D8" s="32">
        <v>136181.14329401701</v>
      </c>
      <c r="E8" s="32">
        <v>107894.593450427</v>
      </c>
      <c r="F8" s="32">
        <v>28286.549843589699</v>
      </c>
      <c r="G8" s="32">
        <v>107894.593450427</v>
      </c>
      <c r="H8" s="32">
        <v>0.207712677095967</v>
      </c>
    </row>
    <row r="9" spans="1:8" ht="14.25" x14ac:dyDescent="0.2">
      <c r="A9" s="32">
        <v>8</v>
      </c>
      <c r="B9" s="33">
        <v>19</v>
      </c>
      <c r="C9" s="32">
        <v>22317</v>
      </c>
      <c r="D9" s="32">
        <v>120336.433709402</v>
      </c>
      <c r="E9" s="32">
        <v>114147.893592308</v>
      </c>
      <c r="F9" s="32">
        <v>6188.5401170940204</v>
      </c>
      <c r="G9" s="32">
        <v>114147.893592308</v>
      </c>
      <c r="H9" s="32">
        <v>5.1426986211329899E-2</v>
      </c>
    </row>
    <row r="10" spans="1:8" ht="14.25" x14ac:dyDescent="0.2">
      <c r="A10" s="32">
        <v>9</v>
      </c>
      <c r="B10" s="33">
        <v>21</v>
      </c>
      <c r="C10" s="32">
        <v>354163</v>
      </c>
      <c r="D10" s="32">
        <v>1267785.33194103</v>
      </c>
      <c r="E10" s="32">
        <v>1186238.73846581</v>
      </c>
      <c r="F10" s="32">
        <v>81546.593475213696</v>
      </c>
      <c r="G10" s="32">
        <v>1186238.73846581</v>
      </c>
      <c r="H10" s="35">
        <v>6.4322083100900707E-2</v>
      </c>
    </row>
    <row r="11" spans="1:8" ht="14.25" x14ac:dyDescent="0.2">
      <c r="A11" s="32">
        <v>10</v>
      </c>
      <c r="B11" s="33">
        <v>22</v>
      </c>
      <c r="C11" s="32">
        <v>51507.214999999997</v>
      </c>
      <c r="D11" s="32">
        <v>568282.94360170898</v>
      </c>
      <c r="E11" s="32">
        <v>456249.78082478599</v>
      </c>
      <c r="F11" s="32">
        <v>112033.162776923</v>
      </c>
      <c r="G11" s="32">
        <v>456249.78082478599</v>
      </c>
      <c r="H11" s="32">
        <v>0.19714327878093699</v>
      </c>
    </row>
    <row r="12" spans="1:8" ht="14.25" x14ac:dyDescent="0.2">
      <c r="A12" s="32">
        <v>11</v>
      </c>
      <c r="B12" s="33">
        <v>23</v>
      </c>
      <c r="C12" s="32">
        <v>275608.679</v>
      </c>
      <c r="D12" s="32">
        <v>1916541.7261341901</v>
      </c>
      <c r="E12" s="32">
        <v>1624753.71273419</v>
      </c>
      <c r="F12" s="32">
        <v>291788.0134</v>
      </c>
      <c r="G12" s="32">
        <v>1624753.71273419</v>
      </c>
      <c r="H12" s="32">
        <v>0.15224714882078699</v>
      </c>
    </row>
    <row r="13" spans="1:8" ht="14.25" x14ac:dyDescent="0.2">
      <c r="A13" s="32">
        <v>12</v>
      </c>
      <c r="B13" s="33">
        <v>24</v>
      </c>
      <c r="C13" s="32">
        <v>40840</v>
      </c>
      <c r="D13" s="32">
        <v>1203378.8429948699</v>
      </c>
      <c r="E13" s="32">
        <v>1204266.9747196599</v>
      </c>
      <c r="F13" s="32">
        <v>-888.13172478632498</v>
      </c>
      <c r="G13" s="32">
        <v>1204266.9747196599</v>
      </c>
      <c r="H13" s="32">
        <v>-7.3803169297543398E-4</v>
      </c>
    </row>
    <row r="14" spans="1:8" ht="14.25" x14ac:dyDescent="0.2">
      <c r="A14" s="32">
        <v>13</v>
      </c>
      <c r="B14" s="33">
        <v>25</v>
      </c>
      <c r="C14" s="32">
        <v>102801</v>
      </c>
      <c r="D14" s="32">
        <v>1310475.4716</v>
      </c>
      <c r="E14" s="32">
        <v>1148723.9417000001</v>
      </c>
      <c r="F14" s="32">
        <v>161751.52989999999</v>
      </c>
      <c r="G14" s="32">
        <v>1148723.9417000001</v>
      </c>
      <c r="H14" s="32">
        <v>0.1234296508446</v>
      </c>
    </row>
    <row r="15" spans="1:8" ht="14.25" x14ac:dyDescent="0.2">
      <c r="A15" s="32">
        <v>14</v>
      </c>
      <c r="B15" s="33">
        <v>26</v>
      </c>
      <c r="C15" s="32">
        <v>79300</v>
      </c>
      <c r="D15" s="32">
        <v>452343.344555752</v>
      </c>
      <c r="E15" s="32">
        <v>365826.28171681397</v>
      </c>
      <c r="F15" s="32">
        <v>86517.062838938102</v>
      </c>
      <c r="G15" s="32">
        <v>365826.28171681397</v>
      </c>
      <c r="H15" s="32">
        <v>0.19126414454910701</v>
      </c>
    </row>
    <row r="16" spans="1:8" ht="14.25" x14ac:dyDescent="0.2">
      <c r="A16" s="32">
        <v>15</v>
      </c>
      <c r="B16" s="33">
        <v>27</v>
      </c>
      <c r="C16" s="32">
        <v>254848.83600000001</v>
      </c>
      <c r="D16" s="32">
        <v>1790129.8337000001</v>
      </c>
      <c r="E16" s="32">
        <v>1584457.6591</v>
      </c>
      <c r="F16" s="32">
        <v>205672.1746</v>
      </c>
      <c r="G16" s="32">
        <v>1584457.6591</v>
      </c>
      <c r="H16" s="32">
        <v>0.11489232274002099</v>
      </c>
    </row>
    <row r="17" spans="1:8" ht="14.25" x14ac:dyDescent="0.2">
      <c r="A17" s="32">
        <v>16</v>
      </c>
      <c r="B17" s="33">
        <v>29</v>
      </c>
      <c r="C17" s="32">
        <v>360853</v>
      </c>
      <c r="D17" s="32">
        <v>4380095.34454701</v>
      </c>
      <c r="E17" s="32">
        <v>3968918.8595384602</v>
      </c>
      <c r="F17" s="32">
        <v>411176.48500854702</v>
      </c>
      <c r="G17" s="32">
        <v>3968918.8595384602</v>
      </c>
      <c r="H17" s="32">
        <v>9.3873866357827199E-2</v>
      </c>
    </row>
    <row r="18" spans="1:8" ht="14.25" x14ac:dyDescent="0.2">
      <c r="A18" s="32">
        <v>17</v>
      </c>
      <c r="B18" s="33">
        <v>31</v>
      </c>
      <c r="C18" s="32">
        <v>31886.454000000002</v>
      </c>
      <c r="D18" s="32">
        <v>288611.97289520502</v>
      </c>
      <c r="E18" s="32">
        <v>240890.32464329299</v>
      </c>
      <c r="F18" s="32">
        <v>47721.648251911502</v>
      </c>
      <c r="G18" s="32">
        <v>240890.32464329299</v>
      </c>
      <c r="H18" s="32">
        <v>0.16534881686713401</v>
      </c>
    </row>
    <row r="19" spans="1:8" ht="14.25" x14ac:dyDescent="0.2">
      <c r="A19" s="32">
        <v>18</v>
      </c>
      <c r="B19" s="33">
        <v>32</v>
      </c>
      <c r="C19" s="32">
        <v>20661.455999999998</v>
      </c>
      <c r="D19" s="32">
        <v>304514.26173369598</v>
      </c>
      <c r="E19" s="32">
        <v>280527.19654296199</v>
      </c>
      <c r="F19" s="32">
        <v>23987.065190734502</v>
      </c>
      <c r="G19" s="32">
        <v>280527.19654296199</v>
      </c>
      <c r="H19" s="32">
        <v>7.8771565752515094E-2</v>
      </c>
    </row>
    <row r="20" spans="1:8" ht="14.25" x14ac:dyDescent="0.2">
      <c r="A20" s="32">
        <v>19</v>
      </c>
      <c r="B20" s="33">
        <v>33</v>
      </c>
      <c r="C20" s="32">
        <v>34002.321000000004</v>
      </c>
      <c r="D20" s="32">
        <v>528030.032823727</v>
      </c>
      <c r="E20" s="32">
        <v>413643.35763478099</v>
      </c>
      <c r="F20" s="32">
        <v>114386.675188947</v>
      </c>
      <c r="G20" s="32">
        <v>413643.35763478099</v>
      </c>
      <c r="H20" s="32">
        <v>0.216629108343034</v>
      </c>
    </row>
    <row r="21" spans="1:8" ht="14.25" x14ac:dyDescent="0.2">
      <c r="A21" s="32">
        <v>20</v>
      </c>
      <c r="B21" s="33">
        <v>34</v>
      </c>
      <c r="C21" s="32">
        <v>54321.345000000001</v>
      </c>
      <c r="D21" s="32">
        <v>296789.47424147202</v>
      </c>
      <c r="E21" s="32">
        <v>210101.33909120699</v>
      </c>
      <c r="F21" s="32">
        <v>86688.135150265196</v>
      </c>
      <c r="G21" s="32">
        <v>210101.33909120699</v>
      </c>
      <c r="H21" s="32">
        <v>0.29208628564682398</v>
      </c>
    </row>
    <row r="22" spans="1:8" ht="14.25" x14ac:dyDescent="0.2">
      <c r="A22" s="32">
        <v>21</v>
      </c>
      <c r="B22" s="33">
        <v>35</v>
      </c>
      <c r="C22" s="32">
        <v>37517.822</v>
      </c>
      <c r="D22" s="32">
        <v>1108065.0211460199</v>
      </c>
      <c r="E22" s="32">
        <v>1062183.6352938099</v>
      </c>
      <c r="F22" s="32">
        <v>45881.385852212399</v>
      </c>
      <c r="G22" s="32">
        <v>1062183.6352938099</v>
      </c>
      <c r="H22" s="32">
        <v>4.1406763120055499E-2</v>
      </c>
    </row>
    <row r="23" spans="1:8" ht="14.25" x14ac:dyDescent="0.2">
      <c r="A23" s="32">
        <v>22</v>
      </c>
      <c r="B23" s="33">
        <v>36</v>
      </c>
      <c r="C23" s="32">
        <v>142538.62100000001</v>
      </c>
      <c r="D23" s="32">
        <v>736657.01442920405</v>
      </c>
      <c r="E23" s="32">
        <v>611333.18641795695</v>
      </c>
      <c r="F23" s="32">
        <v>125323.82801124601</v>
      </c>
      <c r="G23" s="32">
        <v>611333.18641795695</v>
      </c>
      <c r="H23" s="32">
        <v>0.170125072532369</v>
      </c>
    </row>
    <row r="24" spans="1:8" ht="14.25" x14ac:dyDescent="0.2">
      <c r="A24" s="32">
        <v>23</v>
      </c>
      <c r="B24" s="33">
        <v>37</v>
      </c>
      <c r="C24" s="32">
        <v>171593.52100000001</v>
      </c>
      <c r="D24" s="32">
        <v>1349322.31358053</v>
      </c>
      <c r="E24" s="32">
        <v>1183989.47173013</v>
      </c>
      <c r="F24" s="32">
        <v>165332.84185039799</v>
      </c>
      <c r="G24" s="32">
        <v>1183989.47173013</v>
      </c>
      <c r="H24" s="32">
        <v>0.12253028070933999</v>
      </c>
    </row>
    <row r="25" spans="1:8" ht="14.25" x14ac:dyDescent="0.2">
      <c r="A25" s="32">
        <v>24</v>
      </c>
      <c r="B25" s="33">
        <v>38</v>
      </c>
      <c r="C25" s="32">
        <v>242796.40700000001</v>
      </c>
      <c r="D25" s="32">
        <v>1161534.3202469</v>
      </c>
      <c r="E25" s="32">
        <v>1129149.30416195</v>
      </c>
      <c r="F25" s="32">
        <v>32385.016084955801</v>
      </c>
      <c r="G25" s="32">
        <v>1129149.30416195</v>
      </c>
      <c r="H25" s="32">
        <v>2.7881239082175199E-2</v>
      </c>
    </row>
    <row r="26" spans="1:8" ht="14.25" x14ac:dyDescent="0.2">
      <c r="A26" s="32">
        <v>25</v>
      </c>
      <c r="B26" s="33">
        <v>39</v>
      </c>
      <c r="C26" s="32">
        <v>74334.239000000001</v>
      </c>
      <c r="D26" s="32">
        <v>126458.45606428399</v>
      </c>
      <c r="E26" s="32">
        <v>92322.457781838995</v>
      </c>
      <c r="F26" s="32">
        <v>34135.9982824451</v>
      </c>
      <c r="G26" s="32">
        <v>92322.457781838995</v>
      </c>
      <c r="H26" s="32">
        <v>0.26993843942782603</v>
      </c>
    </row>
    <row r="27" spans="1:8" ht="14.25" x14ac:dyDescent="0.2">
      <c r="A27" s="32">
        <v>26</v>
      </c>
      <c r="B27" s="33">
        <v>42</v>
      </c>
      <c r="C27" s="32">
        <v>10756.735000000001</v>
      </c>
      <c r="D27" s="32">
        <v>189716.3456</v>
      </c>
      <c r="E27" s="32">
        <v>170548.30559999999</v>
      </c>
      <c r="F27" s="32">
        <v>19168.04</v>
      </c>
      <c r="G27" s="32">
        <v>170548.30559999999</v>
      </c>
      <c r="H27" s="32">
        <v>0.101035258397893</v>
      </c>
    </row>
    <row r="28" spans="1:8" ht="14.25" x14ac:dyDescent="0.2">
      <c r="A28" s="32">
        <v>27</v>
      </c>
      <c r="B28" s="33">
        <v>75</v>
      </c>
      <c r="C28" s="32">
        <v>654</v>
      </c>
      <c r="D28" s="32">
        <v>289497.86325555597</v>
      </c>
      <c r="E28" s="32">
        <v>267524.60418803402</v>
      </c>
      <c r="F28" s="32">
        <v>21973.259067521401</v>
      </c>
      <c r="G28" s="32">
        <v>267524.60418803402</v>
      </c>
      <c r="H28" s="32">
        <v>7.5901282380534799E-2</v>
      </c>
    </row>
    <row r="29" spans="1:8" ht="14.25" x14ac:dyDescent="0.2">
      <c r="A29" s="32">
        <v>28</v>
      </c>
      <c r="B29" s="33">
        <v>76</v>
      </c>
      <c r="C29" s="32">
        <v>2552</v>
      </c>
      <c r="D29" s="32">
        <v>445743.680907692</v>
      </c>
      <c r="E29" s="32">
        <v>431447.77769316197</v>
      </c>
      <c r="F29" s="32">
        <v>14295.903214529901</v>
      </c>
      <c r="G29" s="32">
        <v>431447.77769316197</v>
      </c>
      <c r="H29" s="32">
        <v>3.20720266531168E-2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23871.385674305999</v>
      </c>
      <c r="E30" s="32">
        <v>22430.327705922398</v>
      </c>
      <c r="F30" s="32">
        <v>1441.0579683836299</v>
      </c>
      <c r="G30" s="32">
        <v>22430.327705922398</v>
      </c>
      <c r="H30" s="32">
        <v>6.0367587707097999E-2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60</v>
      </c>
      <c r="D32" s="37">
        <v>74120.45</v>
      </c>
      <c r="E32" s="37">
        <v>70979.64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142</v>
      </c>
      <c r="D33" s="37">
        <v>418713.96</v>
      </c>
      <c r="E33" s="37">
        <v>490460.79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88</v>
      </c>
      <c r="D34" s="37">
        <v>318829.07</v>
      </c>
      <c r="E34" s="37">
        <v>336999.09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173</v>
      </c>
      <c r="D35" s="37">
        <v>397129.89</v>
      </c>
      <c r="E35" s="37">
        <v>482384.41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3</v>
      </c>
      <c r="D36" s="37">
        <v>0.87</v>
      </c>
      <c r="E36" s="37">
        <v>0.09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149</v>
      </c>
      <c r="D37" s="37">
        <v>262083.04</v>
      </c>
      <c r="E37" s="37">
        <v>304068.3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97</v>
      </c>
      <c r="D38" s="37">
        <v>137052.14000000001</v>
      </c>
      <c r="E38" s="37">
        <v>118554.63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2015-09-06T02:05:54Z</dcterms:modified>
</cp:coreProperties>
</file>