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<sst xmlns="http://schemas.openxmlformats.org/spreadsheetml/2006/main" count="118" uniqueCount="77">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</sst>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7" fillId="33" borderId="18" xfId="0" applyFont="1" applyFill="1" applyBorder="1" applyAlignment="1">
      <alignment vertical="center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12930581.924700001</v>
      </c>
      <c r="F3" s="25">
        <f>RA!I7</f>
        <v>1620184.2727000001</v>
      </c>
      <c r="G3" s="16">
        <f>SUM(G4:G41)</f>
        <v>11310397.652000001</v>
      </c>
      <c r="H3" s="27">
        <f>RA!J7</f>
        <v>12.5298635601629</v>
      </c>
      <c r="I3" s="20">
        <f>SUM(I4:I41)</f>
        <v>12930585.211662905</v>
      </c>
      <c r="J3" s="21">
        <f>SUM(J4:J41)</f>
        <v>11310397.62203634</v>
      </c>
      <c r="K3" s="22">
        <f>E3-I3</f>
        <v>-3.2869629040360451</v>
      </c>
      <c r="L3" s="22">
        <f>G3-J3</f>
        <v>2.99636609852314E-2</v>
      </c>
    </row>
    <row r="4" spans="1:13">
      <c r="A4" s="68">
        <f>RA!A8</f>
        <v>42473</v>
      </c>
      <c r="B4" s="12">
        <v>12</v>
      </c>
      <c r="C4" s="63" t="s">
        <v>6</v>
      </c>
      <c r="D4" s="63"/>
      <c r="E4" s="15">
        <f>VLOOKUP(C4,RA!B8:D36,3,0)</f>
        <v>485053.38630000001</v>
      </c>
      <c r="F4" s="25">
        <f>VLOOKUP(C4,RA!B8:I39,8,0)</f>
        <v>101031.73510000001</v>
      </c>
      <c r="G4" s="16">
        <f t="shared" ref="G4:G41" si="0">E4-F4</f>
        <v>384021.65120000002</v>
      </c>
      <c r="H4" s="27">
        <f>RA!J8</f>
        <v>20.828992839463002</v>
      </c>
      <c r="I4" s="20">
        <f>VLOOKUP(B4,RMS!B:D,3,FALSE)</f>
        <v>485053.95937606797</v>
      </c>
      <c r="J4" s="21">
        <f>VLOOKUP(B4,RMS!B:E,4,FALSE)</f>
        <v>384021.65999230801</v>
      </c>
      <c r="K4" s="22">
        <f t="shared" ref="K4:K41" si="1">E4-I4</f>
        <v>-0.57307606795802712</v>
      </c>
      <c r="L4" s="22">
        <f t="shared" ref="L4:L41" si="2">G4-J4</f>
        <v>-8.7923079845495522E-3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57965.538999999997</v>
      </c>
      <c r="F5" s="25">
        <f>VLOOKUP(C5,RA!B9:I40,8,0)</f>
        <v>6489.5572000000002</v>
      </c>
      <c r="G5" s="16">
        <f t="shared" si="0"/>
        <v>51475.981799999994</v>
      </c>
      <c r="H5" s="27">
        <f>RA!J9</f>
        <v>11.195543614284301</v>
      </c>
      <c r="I5" s="20">
        <f>VLOOKUP(B5,RMS!B:D,3,FALSE)</f>
        <v>57965.550989743599</v>
      </c>
      <c r="J5" s="21">
        <f>VLOOKUP(B5,RMS!B:E,4,FALSE)</f>
        <v>51475.979332478601</v>
      </c>
      <c r="K5" s="22">
        <f t="shared" si="1"/>
        <v>-1.1989743601588998E-2</v>
      </c>
      <c r="L5" s="22">
        <f t="shared" si="2"/>
        <v>2.4675213935552165E-3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104282.85679999999</v>
      </c>
      <c r="F6" s="25">
        <f>VLOOKUP(C6,RA!B10:I41,8,0)</f>
        <v>13643.259599999999</v>
      </c>
      <c r="G6" s="16">
        <f t="shared" si="0"/>
        <v>90639.597199999989</v>
      </c>
      <c r="H6" s="27">
        <f>RA!J10</f>
        <v>13.0829361782502</v>
      </c>
      <c r="I6" s="20">
        <f>VLOOKUP(B6,RMS!B:D,3,FALSE)</f>
        <v>104284.740620361</v>
      </c>
      <c r="J6" s="21">
        <f>VLOOKUP(B6,RMS!B:E,4,FALSE)</f>
        <v>90639.597099013394</v>
      </c>
      <c r="K6" s="22">
        <f>E6-I6</f>
        <v>-1.8838203610066557</v>
      </c>
      <c r="L6" s="22">
        <f t="shared" si="2"/>
        <v>1.0098659549839795E-4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45474.602500000001</v>
      </c>
      <c r="F7" s="25">
        <f>VLOOKUP(C7,RA!B11:I42,8,0)</f>
        <v>4217.6750000000002</v>
      </c>
      <c r="G7" s="16">
        <f t="shared" si="0"/>
        <v>41256.927499999998</v>
      </c>
      <c r="H7" s="27">
        <f>RA!J11</f>
        <v>9.2747924514568307</v>
      </c>
      <c r="I7" s="20">
        <f>VLOOKUP(B7,RMS!B:D,3,FALSE)</f>
        <v>45474.6275176462</v>
      </c>
      <c r="J7" s="21">
        <f>VLOOKUP(B7,RMS!B:E,4,FALSE)</f>
        <v>41256.926795484498</v>
      </c>
      <c r="K7" s="22">
        <f t="shared" si="1"/>
        <v>-2.501764619955793E-2</v>
      </c>
      <c r="L7" s="22">
        <f t="shared" si="2"/>
        <v>7.0451549981953576E-4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96401.968399999998</v>
      </c>
      <c r="F8" s="25">
        <f>VLOOKUP(C8,RA!B12:I43,8,0)</f>
        <v>22153.923900000002</v>
      </c>
      <c r="G8" s="16">
        <f t="shared" si="0"/>
        <v>74248.044499999989</v>
      </c>
      <c r="H8" s="27">
        <f>RA!J12</f>
        <v>22.980779612379798</v>
      </c>
      <c r="I8" s="20">
        <f>VLOOKUP(B8,RMS!B:D,3,FALSE)</f>
        <v>96401.965511111106</v>
      </c>
      <c r="J8" s="21">
        <f>VLOOKUP(B8,RMS!B:E,4,FALSE)</f>
        <v>74248.043402564101</v>
      </c>
      <c r="K8" s="22">
        <f t="shared" si="1"/>
        <v>2.8888888919027522E-3</v>
      </c>
      <c r="L8" s="22">
        <f t="shared" si="2"/>
        <v>1.0974358883686364E-3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202408.0851</v>
      </c>
      <c r="F9" s="25">
        <f>VLOOKUP(C9,RA!B13:I44,8,0)</f>
        <v>67445.232600000003</v>
      </c>
      <c r="G9" s="16">
        <f t="shared" si="0"/>
        <v>134962.85249999998</v>
      </c>
      <c r="H9" s="27">
        <f>RA!J13</f>
        <v>33.321412317437101</v>
      </c>
      <c r="I9" s="20">
        <f>VLOOKUP(B9,RMS!B:D,3,FALSE)</f>
        <v>202408.266928205</v>
      </c>
      <c r="J9" s="21">
        <f>VLOOKUP(B9,RMS!B:E,4,FALSE)</f>
        <v>134962.85107265</v>
      </c>
      <c r="K9" s="22">
        <f t="shared" si="1"/>
        <v>-0.18182820500805974</v>
      </c>
      <c r="L9" s="22">
        <f t="shared" si="2"/>
        <v>1.4273499837145209E-3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161708.38860000001</v>
      </c>
      <c r="F10" s="25">
        <f>VLOOKUP(C10,RA!B14:I44,8,0)</f>
        <v>24688.490099999999</v>
      </c>
      <c r="G10" s="16">
        <f t="shared" si="0"/>
        <v>137019.89850000001</v>
      </c>
      <c r="H10" s="27">
        <f>RA!J14</f>
        <v>15.2672909016917</v>
      </c>
      <c r="I10" s="20">
        <f>VLOOKUP(B10,RMS!B:D,3,FALSE)</f>
        <v>161708.38203247901</v>
      </c>
      <c r="J10" s="21">
        <f>VLOOKUP(B10,RMS!B:E,4,FALSE)</f>
        <v>137019.89838461499</v>
      </c>
      <c r="K10" s="22">
        <f t="shared" si="1"/>
        <v>6.5675209916662425E-3</v>
      </c>
      <c r="L10" s="22">
        <f t="shared" si="2"/>
        <v>1.1538501712493598E-4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87831.452799999999</v>
      </c>
      <c r="F11" s="25">
        <f>VLOOKUP(C11,RA!B15:I45,8,0)</f>
        <v>24685.410400000001</v>
      </c>
      <c r="G11" s="16">
        <f t="shared" si="0"/>
        <v>63146.042399999998</v>
      </c>
      <c r="H11" s="27">
        <f>RA!J15</f>
        <v>28.105433319212999</v>
      </c>
      <c r="I11" s="20">
        <f>VLOOKUP(B11,RMS!B:D,3,FALSE)</f>
        <v>87831.529266666694</v>
      </c>
      <c r="J11" s="21">
        <f>VLOOKUP(B11,RMS!B:E,4,FALSE)</f>
        <v>63146.044042734997</v>
      </c>
      <c r="K11" s="22">
        <f t="shared" si="1"/>
        <v>-7.6466666694614105E-2</v>
      </c>
      <c r="L11" s="22">
        <f t="shared" si="2"/>
        <v>-1.6427349983132444E-3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653546.71660000004</v>
      </c>
      <c r="F12" s="25">
        <f>VLOOKUP(C12,RA!B16:I46,8,0)</f>
        <v>20750.017599999999</v>
      </c>
      <c r="G12" s="16">
        <f t="shared" si="0"/>
        <v>632796.69900000002</v>
      </c>
      <c r="H12" s="27">
        <f>RA!J16</f>
        <v>3.1749861292165198</v>
      </c>
      <c r="I12" s="20">
        <f>VLOOKUP(B12,RMS!B:D,3,FALSE)</f>
        <v>653546.10055641003</v>
      </c>
      <c r="J12" s="21">
        <f>VLOOKUP(B12,RMS!B:E,4,FALSE)</f>
        <v>632796.69900000002</v>
      </c>
      <c r="K12" s="22">
        <f t="shared" si="1"/>
        <v>0.61604359000921249</v>
      </c>
      <c r="L12" s="22">
        <f t="shared" si="2"/>
        <v>0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391571.0477</v>
      </c>
      <c r="F13" s="25">
        <f>VLOOKUP(C13,RA!B17:I47,8,0)</f>
        <v>54518.227599999998</v>
      </c>
      <c r="G13" s="16">
        <f t="shared" si="0"/>
        <v>337052.82010000001</v>
      </c>
      <c r="H13" s="27">
        <f>RA!J17</f>
        <v>13.9229465304516</v>
      </c>
      <c r="I13" s="20">
        <f>VLOOKUP(B13,RMS!B:D,3,FALSE)</f>
        <v>391571.03079487197</v>
      </c>
      <c r="J13" s="21">
        <f>VLOOKUP(B13,RMS!B:E,4,FALSE)</f>
        <v>337052.81976923102</v>
      </c>
      <c r="K13" s="22">
        <f t="shared" si="1"/>
        <v>1.690512802451849E-2</v>
      </c>
      <c r="L13" s="22">
        <f t="shared" si="2"/>
        <v>3.3076899126172066E-4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1183836.6422999999</v>
      </c>
      <c r="F14" s="25">
        <f>VLOOKUP(C14,RA!B18:I48,8,0)</f>
        <v>176074.3989</v>
      </c>
      <c r="G14" s="16">
        <f t="shared" si="0"/>
        <v>1007762.2433999999</v>
      </c>
      <c r="H14" s="27">
        <f>RA!J18</f>
        <v>14.8732006265591</v>
      </c>
      <c r="I14" s="20">
        <f>VLOOKUP(B14,RMS!B:D,3,FALSE)</f>
        <v>1183836.68800769</v>
      </c>
      <c r="J14" s="21">
        <f>VLOOKUP(B14,RMS!B:E,4,FALSE)</f>
        <v>1007762.24041453</v>
      </c>
      <c r="K14" s="22">
        <f t="shared" si="1"/>
        <v>-4.5707690063863993E-2</v>
      </c>
      <c r="L14" s="22">
        <f t="shared" si="2"/>
        <v>2.9854698805138469E-3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493943.3077</v>
      </c>
      <c r="F15" s="25">
        <f>VLOOKUP(C15,RA!B19:I49,8,0)</f>
        <v>41244.280599999998</v>
      </c>
      <c r="G15" s="16">
        <f t="shared" si="0"/>
        <v>452699.02710000001</v>
      </c>
      <c r="H15" s="27">
        <f>RA!J19</f>
        <v>8.3500029167416105</v>
      </c>
      <c r="I15" s="20">
        <f>VLOOKUP(B15,RMS!B:D,3,FALSE)</f>
        <v>493943.27512820502</v>
      </c>
      <c r="J15" s="21">
        <f>VLOOKUP(B15,RMS!B:E,4,FALSE)</f>
        <v>452699.02647008502</v>
      </c>
      <c r="K15" s="22">
        <f t="shared" si="1"/>
        <v>3.257179498905316E-2</v>
      </c>
      <c r="L15" s="22">
        <f t="shared" si="2"/>
        <v>6.2991498271003366E-4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751516.18090000004</v>
      </c>
      <c r="F16" s="25">
        <f>VLOOKUP(C16,RA!B20:I50,8,0)</f>
        <v>90545.069000000003</v>
      </c>
      <c r="G16" s="16">
        <f t="shared" si="0"/>
        <v>660971.11190000002</v>
      </c>
      <c r="H16" s="27">
        <f>RA!J20</f>
        <v>12.0483192912181</v>
      </c>
      <c r="I16" s="20">
        <f>VLOOKUP(B16,RMS!B:D,3,FALSE)</f>
        <v>751516.11470000003</v>
      </c>
      <c r="J16" s="21">
        <f>VLOOKUP(B16,RMS!B:E,4,FALSE)</f>
        <v>660971.11190000002</v>
      </c>
      <c r="K16" s="22">
        <f t="shared" si="1"/>
        <v>6.6200000001117587E-2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249449.30540000001</v>
      </c>
      <c r="F17" s="25">
        <f>VLOOKUP(C17,RA!B21:I51,8,0)</f>
        <v>42060.588199999998</v>
      </c>
      <c r="G17" s="16">
        <f t="shared" si="0"/>
        <v>207388.71720000001</v>
      </c>
      <c r="H17" s="27">
        <f>RA!J21</f>
        <v>16.8613771573966</v>
      </c>
      <c r="I17" s="20">
        <f>VLOOKUP(B17,RMS!B:D,3,FALSE)</f>
        <v>249448.99982222199</v>
      </c>
      <c r="J17" s="21">
        <f>VLOOKUP(B17,RMS!B:E,4,FALSE)</f>
        <v>207388.71716666699</v>
      </c>
      <c r="K17" s="22">
        <f t="shared" si="1"/>
        <v>0.30557777802459896</v>
      </c>
      <c r="L17" s="22">
        <f t="shared" si="2"/>
        <v>3.3333024475723505E-5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1035766.9316</v>
      </c>
      <c r="F18" s="25">
        <f>VLOOKUP(C18,RA!B22:I52,8,0)</f>
        <v>70745.465400000001</v>
      </c>
      <c r="G18" s="16">
        <f t="shared" si="0"/>
        <v>965021.46620000002</v>
      </c>
      <c r="H18" s="27">
        <f>RA!J22</f>
        <v>6.8302494742437903</v>
      </c>
      <c r="I18" s="20">
        <f>VLOOKUP(B18,RMS!B:D,3,FALSE)</f>
        <v>1035767.6788333301</v>
      </c>
      <c r="J18" s="21">
        <f>VLOOKUP(B18,RMS!B:E,4,FALSE)</f>
        <v>965021.46600000001</v>
      </c>
      <c r="K18" s="22">
        <f t="shared" si="1"/>
        <v>-0.74723333003930748</v>
      </c>
      <c r="L18" s="22">
        <f t="shared" si="2"/>
        <v>2.0000000949949026E-4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1841287.7760000001</v>
      </c>
      <c r="F19" s="25">
        <f>VLOOKUP(C19,RA!B23:I53,8,0)</f>
        <v>318669.69429999997</v>
      </c>
      <c r="G19" s="16">
        <f t="shared" si="0"/>
        <v>1522618.0817</v>
      </c>
      <c r="H19" s="27">
        <f>RA!J23</f>
        <v>17.306892407241001</v>
      </c>
      <c r="I19" s="20">
        <f>VLOOKUP(B19,RMS!B:D,3,FALSE)</f>
        <v>1841288.5494401699</v>
      </c>
      <c r="J19" s="21">
        <f>VLOOKUP(B19,RMS!B:E,4,FALSE)</f>
        <v>1522618.10828974</v>
      </c>
      <c r="K19" s="22">
        <f t="shared" si="1"/>
        <v>-0.77344016986899078</v>
      </c>
      <c r="L19" s="22">
        <f t="shared" si="2"/>
        <v>-2.6589740067720413E-2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184767.55540000001</v>
      </c>
      <c r="F20" s="25">
        <f>VLOOKUP(C20,RA!B24:I54,8,0)</f>
        <v>26841.1162</v>
      </c>
      <c r="G20" s="16">
        <f t="shared" si="0"/>
        <v>157926.43920000002</v>
      </c>
      <c r="H20" s="27">
        <f>RA!J24</f>
        <v>14.5269639693463</v>
      </c>
      <c r="I20" s="20">
        <f>VLOOKUP(B20,RMS!B:D,3,FALSE)</f>
        <v>184767.55011425001</v>
      </c>
      <c r="J20" s="21">
        <f>VLOOKUP(B20,RMS!B:E,4,FALSE)</f>
        <v>157926.422245636</v>
      </c>
      <c r="K20" s="22">
        <f t="shared" si="1"/>
        <v>5.2857499977108091E-3</v>
      </c>
      <c r="L20" s="22">
        <f t="shared" si="2"/>
        <v>1.6954364022240043E-2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188005.2433</v>
      </c>
      <c r="F21" s="25">
        <f>VLOOKUP(C21,RA!B25:I55,8,0)</f>
        <v>14368.3701</v>
      </c>
      <c r="G21" s="16">
        <f t="shared" si="0"/>
        <v>173636.8732</v>
      </c>
      <c r="H21" s="27">
        <f>RA!J25</f>
        <v>7.6425369036502797</v>
      </c>
      <c r="I21" s="20">
        <f>VLOOKUP(B21,RMS!B:D,3,FALSE)</f>
        <v>188005.23363813601</v>
      </c>
      <c r="J21" s="21">
        <f>VLOOKUP(B21,RMS!B:E,4,FALSE)</f>
        <v>173636.87096039101</v>
      </c>
      <c r="K21" s="22">
        <f t="shared" si="1"/>
        <v>9.6618639945518225E-3</v>
      </c>
      <c r="L21" s="22">
        <f t="shared" si="2"/>
        <v>2.2396089916583151E-3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508860.02799999999</v>
      </c>
      <c r="F22" s="25">
        <f>VLOOKUP(C22,RA!B26:I56,8,0)</f>
        <v>116543.70849999999</v>
      </c>
      <c r="G22" s="16">
        <f t="shared" si="0"/>
        <v>392316.31949999998</v>
      </c>
      <c r="H22" s="27">
        <f>RA!J26</f>
        <v>22.902901011513499</v>
      </c>
      <c r="I22" s="20">
        <f>VLOOKUP(B22,RMS!B:D,3,FALSE)</f>
        <v>508860.05933402898</v>
      </c>
      <c r="J22" s="21">
        <f>VLOOKUP(B22,RMS!B:E,4,FALSE)</f>
        <v>392316.31308182899</v>
      </c>
      <c r="K22" s="22">
        <f t="shared" si="1"/>
        <v>-3.1334028986748308E-2</v>
      </c>
      <c r="L22" s="22">
        <f t="shared" si="2"/>
        <v>6.4181709894910455E-3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185031.4859</v>
      </c>
      <c r="F23" s="25">
        <f>VLOOKUP(C23,RA!B27:I57,8,0)</f>
        <v>52803.352500000001</v>
      </c>
      <c r="G23" s="16">
        <f t="shared" si="0"/>
        <v>132228.13339999999</v>
      </c>
      <c r="H23" s="27">
        <f>RA!J27</f>
        <v>28.5374957906016</v>
      </c>
      <c r="I23" s="20">
        <f>VLOOKUP(B23,RMS!B:D,3,FALSE)</f>
        <v>185031.29040834299</v>
      </c>
      <c r="J23" s="21">
        <f>VLOOKUP(B23,RMS!B:E,4,FALSE)</f>
        <v>132228.148501624</v>
      </c>
      <c r="K23" s="22">
        <f t="shared" si="1"/>
        <v>0.1954916570102796</v>
      </c>
      <c r="L23" s="22">
        <f t="shared" si="2"/>
        <v>-1.5101624012459069E-2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717733.79680000001</v>
      </c>
      <c r="F24" s="25">
        <f>VLOOKUP(C24,RA!B28:I58,8,0)</f>
        <v>39170.930500000002</v>
      </c>
      <c r="G24" s="16">
        <f t="shared" si="0"/>
        <v>678562.86629999999</v>
      </c>
      <c r="H24" s="27">
        <f>RA!J28</f>
        <v>5.4575847862595701</v>
      </c>
      <c r="I24" s="20">
        <f>VLOOKUP(B24,RMS!B:D,3,FALSE)</f>
        <v>717733.801785841</v>
      </c>
      <c r="J24" s="21">
        <f>VLOOKUP(B24,RMS!B:E,4,FALSE)</f>
        <v>678562.86732654902</v>
      </c>
      <c r="K24" s="22">
        <f t="shared" si="1"/>
        <v>-4.9858409911394119E-3</v>
      </c>
      <c r="L24" s="22">
        <f t="shared" si="2"/>
        <v>-1.0265490273013711E-3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725227.58530000004</v>
      </c>
      <c r="F25" s="25">
        <f>VLOOKUP(C25,RA!B29:I59,8,0)</f>
        <v>95100.359200000006</v>
      </c>
      <c r="G25" s="16">
        <f t="shared" si="0"/>
        <v>630127.22610000009</v>
      </c>
      <c r="H25" s="27">
        <f>RA!J29</f>
        <v>13.1131745575646</v>
      </c>
      <c r="I25" s="20">
        <f>VLOOKUP(B25,RMS!B:D,3,FALSE)</f>
        <v>725228.06858407101</v>
      </c>
      <c r="J25" s="21">
        <f>VLOOKUP(B25,RMS!B:E,4,FALSE)</f>
        <v>630127.22140633396</v>
      </c>
      <c r="K25" s="22">
        <f t="shared" si="1"/>
        <v>-0.4832840709714219</v>
      </c>
      <c r="L25" s="22">
        <f t="shared" si="2"/>
        <v>4.6936661237850785E-3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1132977.3245000001</v>
      </c>
      <c r="F26" s="25">
        <f>VLOOKUP(C26,RA!B30:I60,8,0)</f>
        <v>112652.349</v>
      </c>
      <c r="G26" s="16">
        <f t="shared" si="0"/>
        <v>1020324.9755000001</v>
      </c>
      <c r="H26" s="27">
        <f>RA!J30</f>
        <v>9.9430365077884701</v>
      </c>
      <c r="I26" s="20">
        <f>VLOOKUP(B26,RMS!B:D,3,FALSE)</f>
        <v>1132977.25867965</v>
      </c>
      <c r="J26" s="21">
        <f>VLOOKUP(B26,RMS!B:E,4,FALSE)</f>
        <v>1020324.94836078</v>
      </c>
      <c r="K26" s="22">
        <f t="shared" si="1"/>
        <v>6.5820350078865886E-2</v>
      </c>
      <c r="L26" s="22">
        <f t="shared" si="2"/>
        <v>2.713922003749758E-2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618311.59860000003</v>
      </c>
      <c r="F27" s="25">
        <f>VLOOKUP(C27,RA!B31:I61,8,0)</f>
        <v>37910.162400000001</v>
      </c>
      <c r="G27" s="16">
        <f t="shared" si="0"/>
        <v>580401.4362</v>
      </c>
      <c r="H27" s="27">
        <f>RA!J31</f>
        <v>6.13123908492698</v>
      </c>
      <c r="I27" s="20">
        <f>VLOOKUP(B27,RMS!B:D,3,FALSE)</f>
        <v>618311.46756814199</v>
      </c>
      <c r="J27" s="21">
        <f>VLOOKUP(B27,RMS!B:E,4,FALSE)</f>
        <v>580401.41362389398</v>
      </c>
      <c r="K27" s="22">
        <f t="shared" si="1"/>
        <v>0.13103185803629458</v>
      </c>
      <c r="L27" s="22">
        <f t="shared" si="2"/>
        <v>2.2576106013730168E-2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91663.975900000005</v>
      </c>
      <c r="F28" s="25">
        <f>VLOOKUP(C28,RA!B32:I62,8,0)</f>
        <v>25724.873200000002</v>
      </c>
      <c r="G28" s="16">
        <f t="shared" si="0"/>
        <v>65939.102700000003</v>
      </c>
      <c r="H28" s="27">
        <f>RA!J32</f>
        <v>28.064321831364101</v>
      </c>
      <c r="I28" s="20">
        <f>VLOOKUP(B28,RMS!B:D,3,FALSE)</f>
        <v>91663.883118425205</v>
      </c>
      <c r="J28" s="21">
        <f>VLOOKUP(B28,RMS!B:E,4,FALSE)</f>
        <v>65939.105640791997</v>
      </c>
      <c r="K28" s="22">
        <f t="shared" si="1"/>
        <v>9.2781574800028466E-2</v>
      </c>
      <c r="L28" s="22">
        <f t="shared" si="2"/>
        <v>-2.9407919937511906E-3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99571.363200000007</v>
      </c>
      <c r="F30" s="25">
        <f>VLOOKUP(C30,RA!B34:I65,8,0)</f>
        <v>12755.181399999999</v>
      </c>
      <c r="G30" s="16">
        <f t="shared" si="0"/>
        <v>86816.181800000006</v>
      </c>
      <c r="H30" s="27">
        <f>RA!J34</f>
        <v>12.8100901605413</v>
      </c>
      <c r="I30" s="20">
        <f>VLOOKUP(B30,RMS!B:D,3,FALSE)</f>
        <v>99571.362899999993</v>
      </c>
      <c r="J30" s="21">
        <f>VLOOKUP(B30,RMS!B:E,4,FALSE)</f>
        <v>86816.183000000005</v>
      </c>
      <c r="K30" s="22">
        <f t="shared" si="1"/>
        <v>3.0000001424923539E-4</v>
      </c>
      <c r="L30" s="22">
        <f t="shared" si="2"/>
        <v>-1.1999999987892807E-3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142650.41</v>
      </c>
      <c r="F31" s="25">
        <f>VLOOKUP(C31,RA!B35:I66,8,0)</f>
        <v>-424.92</v>
      </c>
      <c r="G31" s="16">
        <f t="shared" si="0"/>
        <v>143075.33000000002</v>
      </c>
      <c r="H31" s="27">
        <f>RA!J35</f>
        <v>-0.29787506394128099</v>
      </c>
      <c r="I31" s="20">
        <f>VLOOKUP(B31,RMS!B:D,3,FALSE)</f>
        <v>142650.41</v>
      </c>
      <c r="J31" s="21">
        <f>VLOOKUP(B31,RMS!B:E,4,FALSE)</f>
        <v>143075.32999999999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79968.460000000006</v>
      </c>
      <c r="F32" s="25">
        <f>VLOOKUP(C32,RA!B34:I66,8,0)</f>
        <v>-4814.7</v>
      </c>
      <c r="G32" s="16">
        <f t="shared" si="0"/>
        <v>84783.16</v>
      </c>
      <c r="H32" s="27">
        <f>RA!J35</f>
        <v>-0.29787506394128099</v>
      </c>
      <c r="I32" s="20">
        <f>VLOOKUP(B32,RMS!B:D,3,FALSE)</f>
        <v>79968.460000000006</v>
      </c>
      <c r="J32" s="21">
        <f>VLOOKUP(B32,RMS!B:E,4,FALSE)</f>
        <v>84783.16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9156.41</v>
      </c>
      <c r="F33" s="25">
        <f>VLOOKUP(C33,RA!B34:I67,8,0)</f>
        <v>256.38</v>
      </c>
      <c r="G33" s="16">
        <f t="shared" si="0"/>
        <v>8900.0300000000007</v>
      </c>
      <c r="H33" s="27">
        <f>RA!J34</f>
        <v>12.8100901605413</v>
      </c>
      <c r="I33" s="20">
        <f>VLOOKUP(B33,RMS!B:D,3,FALSE)</f>
        <v>9156.41</v>
      </c>
      <c r="J33" s="21">
        <f>VLOOKUP(B33,RMS!B:E,4,FALSE)</f>
        <v>8900.0300000000007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45582.1</v>
      </c>
      <c r="F34" s="25">
        <f>VLOOKUP(C34,RA!B35:I68,8,0)</f>
        <v>-4423.49</v>
      </c>
      <c r="G34" s="16">
        <f t="shared" si="0"/>
        <v>50005.59</v>
      </c>
      <c r="H34" s="27">
        <f>RA!J35</f>
        <v>-0.29787506394128099</v>
      </c>
      <c r="I34" s="20">
        <f>VLOOKUP(B34,RMS!B:D,3,FALSE)</f>
        <v>45582.1</v>
      </c>
      <c r="J34" s="21">
        <f>VLOOKUP(B34,RMS!B:E,4,FALSE)</f>
        <v>50005.59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-6.0207486801671601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41380.341099999998</v>
      </c>
      <c r="F36" s="25">
        <f>VLOOKUP(C36,RA!B8:I69,8,0)</f>
        <v>2233.8672999999999</v>
      </c>
      <c r="G36" s="16">
        <f t="shared" si="0"/>
        <v>39146.4738</v>
      </c>
      <c r="H36" s="27">
        <f>RA!J36</f>
        <v>-6.0207486801671601</v>
      </c>
      <c r="I36" s="20">
        <f>VLOOKUP(B36,RMS!B:D,3,FALSE)</f>
        <v>41380.341880341897</v>
      </c>
      <c r="J36" s="21">
        <f>VLOOKUP(B36,RMS!B:E,4,FALSE)</f>
        <v>39146.474358974403</v>
      </c>
      <c r="K36" s="22">
        <f t="shared" si="1"/>
        <v>-7.8034189937170595E-4</v>
      </c>
      <c r="L36" s="22">
        <f t="shared" si="2"/>
        <v>-5.5897440324770287E-4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247936.35339999999</v>
      </c>
      <c r="F37" s="25">
        <f>VLOOKUP(C37,RA!B8:I70,8,0)</f>
        <v>12009.6127</v>
      </c>
      <c r="G37" s="16">
        <f t="shared" si="0"/>
        <v>235926.74069999999</v>
      </c>
      <c r="H37" s="27">
        <f>RA!J37</f>
        <v>2.8000056790816501</v>
      </c>
      <c r="I37" s="20">
        <f>VLOOKUP(B37,RMS!B:D,3,FALSE)</f>
        <v>247936.34857094</v>
      </c>
      <c r="J37" s="21">
        <f>VLOOKUP(B37,RMS!B:E,4,FALSE)</f>
        <v>235926.74320085501</v>
      </c>
      <c r="K37" s="22">
        <f t="shared" si="1"/>
        <v>4.8290599952451885E-3</v>
      </c>
      <c r="L37" s="22">
        <f t="shared" si="2"/>
        <v>-2.5008550146594644E-3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34091.5</v>
      </c>
      <c r="F38" s="25">
        <f>VLOOKUP(C38,RA!B9:I71,8,0)</f>
        <v>-1807.95</v>
      </c>
      <c r="G38" s="16">
        <f t="shared" si="0"/>
        <v>35899.449999999997</v>
      </c>
      <c r="H38" s="27">
        <f>RA!J38</f>
        <v>-9.7044453853596</v>
      </c>
      <c r="I38" s="20">
        <f>VLOOKUP(B38,RMS!B:D,3,FALSE)</f>
        <v>34091.5</v>
      </c>
      <c r="J38" s="21">
        <f>VLOOKUP(B38,RMS!B:E,4,FALSE)</f>
        <v>35899.449999999997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31766.65</v>
      </c>
      <c r="F39" s="25">
        <f>VLOOKUP(C39,RA!B10:I72,8,0)</f>
        <v>4057.67</v>
      </c>
      <c r="G39" s="16">
        <f t="shared" si="0"/>
        <v>27708.980000000003</v>
      </c>
      <c r="H39" s="27">
        <f>RA!J39</f>
        <v>0</v>
      </c>
      <c r="I39" s="20">
        <f>VLOOKUP(B39,RMS!B:D,3,FALSE)</f>
        <v>31766.65</v>
      </c>
      <c r="J39" s="21">
        <f>VLOOKUP(B39,RMS!B:E,4,FALSE)</f>
        <v>27708.98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5.3983781685163503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3855.5556000000001</v>
      </c>
      <c r="F41" s="25">
        <f>VLOOKUP(C41,RA!B8:I73,8,0)</f>
        <v>264.37419999999997</v>
      </c>
      <c r="G41" s="16">
        <f t="shared" si="0"/>
        <v>3591.1814000000004</v>
      </c>
      <c r="H41" s="27">
        <f>RA!J40</f>
        <v>5.3983781685163503</v>
      </c>
      <c r="I41" s="20">
        <f>VLOOKUP(B41,RMS!B:D,3,FALSE)</f>
        <v>3855.5555555555602</v>
      </c>
      <c r="J41" s="21">
        <f>VLOOKUP(B41,RMS!B:E,4,FALSE)</f>
        <v>3591.1811965811999</v>
      </c>
      <c r="K41" s="22">
        <f t="shared" si="1"/>
        <v>4.4444439936341951E-5</v>
      </c>
      <c r="L41" s="22">
        <f t="shared" si="2"/>
        <v>2.0341880053820205E-4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12930581.924699999</v>
      </c>
      <c r="E7" s="51">
        <v>14861190.593699999</v>
      </c>
      <c r="F7" s="52">
        <v>87.009057875763801</v>
      </c>
      <c r="G7" s="51">
        <v>14120696.753799999</v>
      </c>
      <c r="H7" s="52">
        <v>-8.4281593879546204</v>
      </c>
      <c r="I7" s="51">
        <v>1620184.2727000001</v>
      </c>
      <c r="J7" s="52">
        <v>12.5298635601629</v>
      </c>
      <c r="K7" s="51">
        <v>1439753.6525000001</v>
      </c>
      <c r="L7" s="52">
        <v>10.1960524866632</v>
      </c>
      <c r="M7" s="52">
        <v>0.12532048096332299</v>
      </c>
      <c r="N7" s="51">
        <v>205020654.84630001</v>
      </c>
      <c r="O7" s="51">
        <v>2537805916.9720001</v>
      </c>
      <c r="P7" s="51">
        <v>747597</v>
      </c>
      <c r="Q7" s="51">
        <v>628859</v>
      </c>
      <c r="R7" s="52">
        <v>18.881498078265601</v>
      </c>
      <c r="S7" s="51">
        <v>17.296192901656902</v>
      </c>
      <c r="T7" s="51">
        <v>17.913405793349501</v>
      </c>
      <c r="U7" s="53">
        <v>-3.5684898705859398</v>
      </c>
    </row>
    <row r="8" spans="1:23" ht="12" thickBot="1">
      <c r="A8" s="79">
        <v>42473</v>
      </c>
      <c r="B8" s="69" t="s">
        <v>6</v>
      </c>
      <c r="C8" s="70"/>
      <c r="D8" s="54">
        <v>485053.38630000001</v>
      </c>
      <c r="E8" s="54">
        <v>659501.97479999997</v>
      </c>
      <c r="F8" s="55">
        <v>73.548435764289707</v>
      </c>
      <c r="G8" s="54">
        <v>580568.70400000003</v>
      </c>
      <c r="H8" s="55">
        <v>-16.452026614924101</v>
      </c>
      <c r="I8" s="54">
        <v>101031.73510000001</v>
      </c>
      <c r="J8" s="55">
        <v>20.828992839463002</v>
      </c>
      <c r="K8" s="54">
        <v>115612.9451</v>
      </c>
      <c r="L8" s="55">
        <v>19.913740493321502</v>
      </c>
      <c r="M8" s="55">
        <v>-0.12612091135112899</v>
      </c>
      <c r="N8" s="54">
        <v>8463068.1859000009</v>
      </c>
      <c r="O8" s="54">
        <v>97849063.982700005</v>
      </c>
      <c r="P8" s="54">
        <v>20135</v>
      </c>
      <c r="Q8" s="54">
        <v>17706</v>
      </c>
      <c r="R8" s="55">
        <v>13.7185134982492</v>
      </c>
      <c r="S8" s="54">
        <v>24.090061400546301</v>
      </c>
      <c r="T8" s="54">
        <v>23.617362379984201</v>
      </c>
      <c r="U8" s="56">
        <v>1.9622159225854401</v>
      </c>
    </row>
    <row r="9" spans="1:23" ht="12" thickBot="1">
      <c r="A9" s="80"/>
      <c r="B9" s="69" t="s">
        <v>7</v>
      </c>
      <c r="C9" s="70"/>
      <c r="D9" s="54">
        <v>57965.538999999997</v>
      </c>
      <c r="E9" s="54">
        <v>72524.659199999995</v>
      </c>
      <c r="F9" s="55">
        <v>79.925282847795899</v>
      </c>
      <c r="G9" s="54">
        <v>62394.356800000001</v>
      </c>
      <c r="H9" s="55">
        <v>-7.0981063466944896</v>
      </c>
      <c r="I9" s="54">
        <v>6489.5572000000002</v>
      </c>
      <c r="J9" s="55">
        <v>11.195543614284301</v>
      </c>
      <c r="K9" s="54">
        <v>14407.979300000001</v>
      </c>
      <c r="L9" s="55">
        <v>23.091798744209498</v>
      </c>
      <c r="M9" s="55">
        <v>-0.54958588814741005</v>
      </c>
      <c r="N9" s="54">
        <v>1459264.2858</v>
      </c>
      <c r="O9" s="54">
        <v>13416855.239800001</v>
      </c>
      <c r="P9" s="54">
        <v>3465</v>
      </c>
      <c r="Q9" s="54">
        <v>2819</v>
      </c>
      <c r="R9" s="55">
        <v>22.915927633912698</v>
      </c>
      <c r="S9" s="54">
        <v>16.7288712842713</v>
      </c>
      <c r="T9" s="54">
        <v>16.220294608016999</v>
      </c>
      <c r="U9" s="56">
        <v>3.0401135116176601</v>
      </c>
    </row>
    <row r="10" spans="1:23" ht="12" thickBot="1">
      <c r="A10" s="80"/>
      <c r="B10" s="69" t="s">
        <v>8</v>
      </c>
      <c r="C10" s="70"/>
      <c r="D10" s="54">
        <v>104282.85679999999</v>
      </c>
      <c r="E10" s="54">
        <v>115631.77220000001</v>
      </c>
      <c r="F10" s="55">
        <v>90.185296667104097</v>
      </c>
      <c r="G10" s="54">
        <v>114204.3468</v>
      </c>
      <c r="H10" s="55">
        <v>-8.6874889424086295</v>
      </c>
      <c r="I10" s="54">
        <v>13643.259599999999</v>
      </c>
      <c r="J10" s="55">
        <v>13.0829361782502</v>
      </c>
      <c r="K10" s="54">
        <v>24441.047200000001</v>
      </c>
      <c r="L10" s="55">
        <v>21.401153182726301</v>
      </c>
      <c r="M10" s="55">
        <v>-0.44178907358764902</v>
      </c>
      <c r="N10" s="54">
        <v>2016406.0963999999</v>
      </c>
      <c r="O10" s="54">
        <v>23212511.690699998</v>
      </c>
      <c r="P10" s="54">
        <v>79032</v>
      </c>
      <c r="Q10" s="54">
        <v>66896</v>
      </c>
      <c r="R10" s="55">
        <v>18.141592920354</v>
      </c>
      <c r="S10" s="54">
        <v>1.3195016803320201</v>
      </c>
      <c r="T10" s="54">
        <v>1.30256704287252</v>
      </c>
      <c r="U10" s="56">
        <v>1.2834115872620599</v>
      </c>
    </row>
    <row r="11" spans="1:23" ht="12" thickBot="1">
      <c r="A11" s="80"/>
      <c r="B11" s="69" t="s">
        <v>9</v>
      </c>
      <c r="C11" s="70"/>
      <c r="D11" s="54">
        <v>45474.602500000001</v>
      </c>
      <c r="E11" s="54">
        <v>80180.112699999998</v>
      </c>
      <c r="F11" s="55">
        <v>56.715563209728401</v>
      </c>
      <c r="G11" s="54">
        <v>40795.745199999998</v>
      </c>
      <c r="H11" s="55">
        <v>11.468983535077101</v>
      </c>
      <c r="I11" s="54">
        <v>4217.6750000000002</v>
      </c>
      <c r="J11" s="55">
        <v>9.2747924514568307</v>
      </c>
      <c r="K11" s="54">
        <v>7917.8230000000003</v>
      </c>
      <c r="L11" s="55">
        <v>19.4084529187617</v>
      </c>
      <c r="M11" s="55">
        <v>-0.46731885772137099</v>
      </c>
      <c r="N11" s="54">
        <v>738415.54399999999</v>
      </c>
      <c r="O11" s="54">
        <v>7780065.7148000002</v>
      </c>
      <c r="P11" s="54">
        <v>2154</v>
      </c>
      <c r="Q11" s="54">
        <v>1788</v>
      </c>
      <c r="R11" s="55">
        <v>20.469798657718101</v>
      </c>
      <c r="S11" s="54">
        <v>21.111700324976798</v>
      </c>
      <c r="T11" s="54">
        <v>20.129191722595099</v>
      </c>
      <c r="U11" s="56">
        <v>4.6538582267545996</v>
      </c>
    </row>
    <row r="12" spans="1:23" ht="12" thickBot="1">
      <c r="A12" s="80"/>
      <c r="B12" s="69" t="s">
        <v>10</v>
      </c>
      <c r="C12" s="70"/>
      <c r="D12" s="54">
        <v>96401.968399999998</v>
      </c>
      <c r="E12" s="54">
        <v>115581.2589</v>
      </c>
      <c r="F12" s="55">
        <v>83.406228066270003</v>
      </c>
      <c r="G12" s="54">
        <v>102867.0797</v>
      </c>
      <c r="H12" s="55">
        <v>-6.2849177004487302</v>
      </c>
      <c r="I12" s="54">
        <v>22153.923900000002</v>
      </c>
      <c r="J12" s="55">
        <v>22.980779612379798</v>
      </c>
      <c r="K12" s="54">
        <v>12868.872300000001</v>
      </c>
      <c r="L12" s="55">
        <v>12.5101950376453</v>
      </c>
      <c r="M12" s="55">
        <v>0.72151245140570697</v>
      </c>
      <c r="N12" s="54">
        <v>1519097.6365</v>
      </c>
      <c r="O12" s="54">
        <v>25193137.3431</v>
      </c>
      <c r="P12" s="54">
        <v>843</v>
      </c>
      <c r="Q12" s="54">
        <v>715</v>
      </c>
      <c r="R12" s="55">
        <v>17.9020979020979</v>
      </c>
      <c r="S12" s="54">
        <v>114.35583440094901</v>
      </c>
      <c r="T12" s="54">
        <v>112.219592167832</v>
      </c>
      <c r="U12" s="56">
        <v>1.86806580032185</v>
      </c>
    </row>
    <row r="13" spans="1:23" ht="12" thickBot="1">
      <c r="A13" s="80"/>
      <c r="B13" s="69" t="s">
        <v>11</v>
      </c>
      <c r="C13" s="70"/>
      <c r="D13" s="54">
        <v>202408.0851</v>
      </c>
      <c r="E13" s="54">
        <v>229883.26490000001</v>
      </c>
      <c r="F13" s="55">
        <v>88.048203590656399</v>
      </c>
      <c r="G13" s="54">
        <v>217815.11900000001</v>
      </c>
      <c r="H13" s="55">
        <v>-7.0734455765671598</v>
      </c>
      <c r="I13" s="54">
        <v>67445.232600000003</v>
      </c>
      <c r="J13" s="55">
        <v>33.321412317437101</v>
      </c>
      <c r="K13" s="54">
        <v>48411.116800000003</v>
      </c>
      <c r="L13" s="55">
        <v>22.225783509546002</v>
      </c>
      <c r="M13" s="55">
        <v>0.39317654824273701</v>
      </c>
      <c r="N13" s="54">
        <v>2520677.9558000001</v>
      </c>
      <c r="O13" s="54">
        <v>42028193.664700001</v>
      </c>
      <c r="P13" s="54">
        <v>8295</v>
      </c>
      <c r="Q13" s="54">
        <v>6156</v>
      </c>
      <c r="R13" s="55">
        <v>34.746588693957101</v>
      </c>
      <c r="S13" s="54">
        <v>24.4012158047016</v>
      </c>
      <c r="T13" s="54">
        <v>24.070433934373</v>
      </c>
      <c r="U13" s="56">
        <v>1.3555958562725601</v>
      </c>
    </row>
    <row r="14" spans="1:23" ht="12" thickBot="1">
      <c r="A14" s="80"/>
      <c r="B14" s="69" t="s">
        <v>12</v>
      </c>
      <c r="C14" s="70"/>
      <c r="D14" s="54">
        <v>161708.38860000001</v>
      </c>
      <c r="E14" s="54">
        <v>123556.1577</v>
      </c>
      <c r="F14" s="55">
        <v>130.87845366042799</v>
      </c>
      <c r="G14" s="54">
        <v>130195.81050000001</v>
      </c>
      <c r="H14" s="55">
        <v>24.2039878080409</v>
      </c>
      <c r="I14" s="54">
        <v>24688.490099999999</v>
      </c>
      <c r="J14" s="55">
        <v>15.2672909016917</v>
      </c>
      <c r="K14" s="54">
        <v>20814.3773</v>
      </c>
      <c r="L14" s="55">
        <v>15.9869793198914</v>
      </c>
      <c r="M14" s="55">
        <v>0.186126769211587</v>
      </c>
      <c r="N14" s="54">
        <v>1693363.6081000001</v>
      </c>
      <c r="O14" s="54">
        <v>18227507.591600001</v>
      </c>
      <c r="P14" s="54">
        <v>1714</v>
      </c>
      <c r="Q14" s="54">
        <v>2576</v>
      </c>
      <c r="R14" s="55">
        <v>-33.462732919254698</v>
      </c>
      <c r="S14" s="54">
        <v>94.345617619603303</v>
      </c>
      <c r="T14" s="54">
        <v>44.393284433229802</v>
      </c>
      <c r="U14" s="56">
        <v>52.9461086234855</v>
      </c>
    </row>
    <row r="15" spans="1:23" ht="12" thickBot="1">
      <c r="A15" s="80"/>
      <c r="B15" s="69" t="s">
        <v>13</v>
      </c>
      <c r="C15" s="70"/>
      <c r="D15" s="54">
        <v>87831.452799999999</v>
      </c>
      <c r="E15" s="54">
        <v>96002.170899999997</v>
      </c>
      <c r="F15" s="55">
        <v>91.489027775725006</v>
      </c>
      <c r="G15" s="54">
        <v>86136.514200000005</v>
      </c>
      <c r="H15" s="55">
        <v>1.9677353045243</v>
      </c>
      <c r="I15" s="54">
        <v>24685.410400000001</v>
      </c>
      <c r="J15" s="55">
        <v>28.105433319212999</v>
      </c>
      <c r="K15" s="54">
        <v>17655.369600000002</v>
      </c>
      <c r="L15" s="55">
        <v>20.4969631798729</v>
      </c>
      <c r="M15" s="55">
        <v>0.39818145749834699</v>
      </c>
      <c r="N15" s="54">
        <v>1338672.5141</v>
      </c>
      <c r="O15" s="54">
        <v>14662537.384500001</v>
      </c>
      <c r="P15" s="54">
        <v>2899</v>
      </c>
      <c r="Q15" s="54">
        <v>2737</v>
      </c>
      <c r="R15" s="55">
        <v>5.9188892948483796</v>
      </c>
      <c r="S15" s="54">
        <v>30.297155156950701</v>
      </c>
      <c r="T15" s="54">
        <v>26.652066350018298</v>
      </c>
      <c r="U15" s="56">
        <v>12.031125655360899</v>
      </c>
    </row>
    <row r="16" spans="1:23" ht="12" thickBot="1">
      <c r="A16" s="80"/>
      <c r="B16" s="69" t="s">
        <v>14</v>
      </c>
      <c r="C16" s="70"/>
      <c r="D16" s="54">
        <v>653546.71660000004</v>
      </c>
      <c r="E16" s="54">
        <v>785268.3236</v>
      </c>
      <c r="F16" s="55">
        <v>83.225911062331804</v>
      </c>
      <c r="G16" s="54">
        <v>684105.40789999999</v>
      </c>
      <c r="H16" s="55">
        <v>-4.4669565460395999</v>
      </c>
      <c r="I16" s="54">
        <v>20750.017599999999</v>
      </c>
      <c r="J16" s="55">
        <v>3.1749861292165198</v>
      </c>
      <c r="K16" s="54">
        <v>37241.635399999999</v>
      </c>
      <c r="L16" s="55">
        <v>5.4438446137007901</v>
      </c>
      <c r="M16" s="55">
        <v>-0.44282743286832099</v>
      </c>
      <c r="N16" s="54">
        <v>11513521.2399</v>
      </c>
      <c r="O16" s="54">
        <v>123093273.272</v>
      </c>
      <c r="P16" s="54">
        <v>32261</v>
      </c>
      <c r="Q16" s="54">
        <v>25564</v>
      </c>
      <c r="R16" s="55">
        <v>26.196995775308999</v>
      </c>
      <c r="S16" s="54">
        <v>20.258104727069799</v>
      </c>
      <c r="T16" s="54">
        <v>21.182134388202201</v>
      </c>
      <c r="U16" s="56">
        <v>-4.5612838593809197</v>
      </c>
    </row>
    <row r="17" spans="1:21" ht="12" thickBot="1">
      <c r="A17" s="80"/>
      <c r="B17" s="69" t="s">
        <v>15</v>
      </c>
      <c r="C17" s="70"/>
      <c r="D17" s="54">
        <v>391571.0477</v>
      </c>
      <c r="E17" s="54">
        <v>604967.94680000003</v>
      </c>
      <c r="F17" s="55">
        <v>64.725916434288706</v>
      </c>
      <c r="G17" s="54">
        <v>645436.0257</v>
      </c>
      <c r="H17" s="55">
        <v>-39.332322320352901</v>
      </c>
      <c r="I17" s="54">
        <v>54518.227599999998</v>
      </c>
      <c r="J17" s="55">
        <v>13.9229465304516</v>
      </c>
      <c r="K17" s="54">
        <v>27214.632699999998</v>
      </c>
      <c r="L17" s="55">
        <v>4.2164725265350196</v>
      </c>
      <c r="M17" s="55">
        <v>1.0032689105519299</v>
      </c>
      <c r="N17" s="54">
        <v>9292796.8237999994</v>
      </c>
      <c r="O17" s="54">
        <v>158867003.3321</v>
      </c>
      <c r="P17" s="54">
        <v>8403</v>
      </c>
      <c r="Q17" s="54">
        <v>7803</v>
      </c>
      <c r="R17" s="55">
        <v>7.6893502499038897</v>
      </c>
      <c r="S17" s="54">
        <v>46.5989584315126</v>
      </c>
      <c r="T17" s="54">
        <v>90.224826694860994</v>
      </c>
      <c r="U17" s="56">
        <v>-93.619835575222595</v>
      </c>
    </row>
    <row r="18" spans="1:21" ht="12" thickBot="1">
      <c r="A18" s="80"/>
      <c r="B18" s="69" t="s">
        <v>16</v>
      </c>
      <c r="C18" s="70"/>
      <c r="D18" s="54">
        <v>1183836.6422999999</v>
      </c>
      <c r="E18" s="54">
        <v>1479604.2823000001</v>
      </c>
      <c r="F18" s="55">
        <v>80.010355232262597</v>
      </c>
      <c r="G18" s="54">
        <v>1308469.3898</v>
      </c>
      <c r="H18" s="55">
        <v>-9.5250793386194701</v>
      </c>
      <c r="I18" s="54">
        <v>176074.3989</v>
      </c>
      <c r="J18" s="55">
        <v>14.8732006265591</v>
      </c>
      <c r="K18" s="54">
        <v>172488.2372</v>
      </c>
      <c r="L18" s="55">
        <v>13.1824434369355</v>
      </c>
      <c r="M18" s="55">
        <v>2.0790760913405999E-2</v>
      </c>
      <c r="N18" s="54">
        <v>21512785.050900001</v>
      </c>
      <c r="O18" s="54">
        <v>300792625.0808</v>
      </c>
      <c r="P18" s="54">
        <v>56368</v>
      </c>
      <c r="Q18" s="54">
        <v>46443</v>
      </c>
      <c r="R18" s="55">
        <v>21.370281850870999</v>
      </c>
      <c r="S18" s="54">
        <v>21.0019273754613</v>
      </c>
      <c r="T18" s="54">
        <v>21.979712363542401</v>
      </c>
      <c r="U18" s="56">
        <v>-4.6556916924853304</v>
      </c>
    </row>
    <row r="19" spans="1:21" ht="12" thickBot="1">
      <c r="A19" s="80"/>
      <c r="B19" s="69" t="s">
        <v>17</v>
      </c>
      <c r="C19" s="70"/>
      <c r="D19" s="54">
        <v>493943.3077</v>
      </c>
      <c r="E19" s="54">
        <v>620588.30969999998</v>
      </c>
      <c r="F19" s="55">
        <v>79.592750939633106</v>
      </c>
      <c r="G19" s="54">
        <v>431443.91590000002</v>
      </c>
      <c r="H19" s="55">
        <v>14.4860987712911</v>
      </c>
      <c r="I19" s="54">
        <v>41244.280599999998</v>
      </c>
      <c r="J19" s="55">
        <v>8.3500029167416105</v>
      </c>
      <c r="K19" s="54">
        <v>49031.880499999999</v>
      </c>
      <c r="L19" s="55">
        <v>11.3646012130496</v>
      </c>
      <c r="M19" s="55">
        <v>-0.158827273614358</v>
      </c>
      <c r="N19" s="54">
        <v>6691090.7311000004</v>
      </c>
      <c r="O19" s="54">
        <v>84079672.062000006</v>
      </c>
      <c r="P19" s="54">
        <v>8703</v>
      </c>
      <c r="Q19" s="54">
        <v>6719</v>
      </c>
      <c r="R19" s="55">
        <v>29.528203601726499</v>
      </c>
      <c r="S19" s="54">
        <v>56.755521969435797</v>
      </c>
      <c r="T19" s="54">
        <v>49.877807664831103</v>
      </c>
      <c r="U19" s="56">
        <v>12.118141223877</v>
      </c>
    </row>
    <row r="20" spans="1:21" ht="12" thickBot="1">
      <c r="A20" s="80"/>
      <c r="B20" s="69" t="s">
        <v>18</v>
      </c>
      <c r="C20" s="70"/>
      <c r="D20" s="54">
        <v>751516.18090000004</v>
      </c>
      <c r="E20" s="54">
        <v>861726.9534</v>
      </c>
      <c r="F20" s="55">
        <v>87.2104763504082</v>
      </c>
      <c r="G20" s="54">
        <v>834000.70680000004</v>
      </c>
      <c r="H20" s="55">
        <v>-9.8902225414756693</v>
      </c>
      <c r="I20" s="54">
        <v>90545.069000000003</v>
      </c>
      <c r="J20" s="55">
        <v>12.0483192912181</v>
      </c>
      <c r="K20" s="54">
        <v>57308.9568</v>
      </c>
      <c r="L20" s="55">
        <v>6.8715717304233799</v>
      </c>
      <c r="M20" s="55">
        <v>0.57994620833858901</v>
      </c>
      <c r="N20" s="54">
        <v>11660093.0831</v>
      </c>
      <c r="O20" s="54">
        <v>138541434.20950001</v>
      </c>
      <c r="P20" s="54">
        <v>33016</v>
      </c>
      <c r="Q20" s="54">
        <v>27723</v>
      </c>
      <c r="R20" s="55">
        <v>19.092450312015298</v>
      </c>
      <c r="S20" s="54">
        <v>22.7621813938696</v>
      </c>
      <c r="T20" s="54">
        <v>23.946952826173199</v>
      </c>
      <c r="U20" s="56">
        <v>-5.2049995200488999</v>
      </c>
    </row>
    <row r="21" spans="1:21" ht="12" thickBot="1">
      <c r="A21" s="80"/>
      <c r="B21" s="69" t="s">
        <v>19</v>
      </c>
      <c r="C21" s="70"/>
      <c r="D21" s="54">
        <v>249449.30540000001</v>
      </c>
      <c r="E21" s="54">
        <v>365182.86900000001</v>
      </c>
      <c r="F21" s="55">
        <v>68.308052369236407</v>
      </c>
      <c r="G21" s="54">
        <v>309989.64049999998</v>
      </c>
      <c r="H21" s="55">
        <v>-19.529792996421101</v>
      </c>
      <c r="I21" s="54">
        <v>42060.588199999998</v>
      </c>
      <c r="J21" s="55">
        <v>16.8613771573966</v>
      </c>
      <c r="K21" s="54">
        <v>9686.3096999999998</v>
      </c>
      <c r="L21" s="55">
        <v>3.1247204533597999</v>
      </c>
      <c r="M21" s="55">
        <v>3.3422716702935902</v>
      </c>
      <c r="N21" s="54">
        <v>4085671.2023</v>
      </c>
      <c r="O21" s="54">
        <v>51451551.159500003</v>
      </c>
      <c r="P21" s="54">
        <v>21001</v>
      </c>
      <c r="Q21" s="54">
        <v>18671</v>
      </c>
      <c r="R21" s="55">
        <v>12.4792458893471</v>
      </c>
      <c r="S21" s="54">
        <v>11.877972734631699</v>
      </c>
      <c r="T21" s="54">
        <v>11.828246055379999</v>
      </c>
      <c r="U21" s="56">
        <v>0.41864618115091301</v>
      </c>
    </row>
    <row r="22" spans="1:21" ht="12" thickBot="1">
      <c r="A22" s="80"/>
      <c r="B22" s="69" t="s">
        <v>20</v>
      </c>
      <c r="C22" s="70"/>
      <c r="D22" s="54">
        <v>1035766.9316</v>
      </c>
      <c r="E22" s="54">
        <v>1105981.7762</v>
      </c>
      <c r="F22" s="55">
        <v>93.651356097272398</v>
      </c>
      <c r="G22" s="54">
        <v>981434.35919999995</v>
      </c>
      <c r="H22" s="55">
        <v>5.53603732034491</v>
      </c>
      <c r="I22" s="54">
        <v>70745.465400000001</v>
      </c>
      <c r="J22" s="55">
        <v>6.8302494742437903</v>
      </c>
      <c r="K22" s="54">
        <v>108172.8952</v>
      </c>
      <c r="L22" s="55">
        <v>11.021918499794101</v>
      </c>
      <c r="M22" s="55">
        <v>-0.345996376733753</v>
      </c>
      <c r="N22" s="54">
        <v>15080485.758400001</v>
      </c>
      <c r="O22" s="54">
        <v>158976937.99610001</v>
      </c>
      <c r="P22" s="54">
        <v>64246</v>
      </c>
      <c r="Q22" s="54">
        <v>47678</v>
      </c>
      <c r="R22" s="55">
        <v>34.749779772641503</v>
      </c>
      <c r="S22" s="54">
        <v>16.121889792360601</v>
      </c>
      <c r="T22" s="54">
        <v>15.8623047506187</v>
      </c>
      <c r="U22" s="56">
        <v>1.61014028184765</v>
      </c>
    </row>
    <row r="23" spans="1:21" ht="12" thickBot="1">
      <c r="A23" s="80"/>
      <c r="B23" s="69" t="s">
        <v>21</v>
      </c>
      <c r="C23" s="70"/>
      <c r="D23" s="54">
        <v>1841287.7760000001</v>
      </c>
      <c r="E23" s="54">
        <v>2432413.7269000001</v>
      </c>
      <c r="F23" s="55">
        <v>75.697968467997299</v>
      </c>
      <c r="G23" s="54">
        <v>2259273.3735000002</v>
      </c>
      <c r="H23" s="55">
        <v>-18.500886276213201</v>
      </c>
      <c r="I23" s="54">
        <v>318669.69429999997</v>
      </c>
      <c r="J23" s="55">
        <v>17.306892407241001</v>
      </c>
      <c r="K23" s="54">
        <v>234101.77119999999</v>
      </c>
      <c r="L23" s="55">
        <v>10.3618169428225</v>
      </c>
      <c r="M23" s="55">
        <v>0.36124426853546199</v>
      </c>
      <c r="N23" s="54">
        <v>29852040.5535</v>
      </c>
      <c r="O23" s="54">
        <v>351661872.33539999</v>
      </c>
      <c r="P23" s="54">
        <v>60860</v>
      </c>
      <c r="Q23" s="54">
        <v>48885</v>
      </c>
      <c r="R23" s="55">
        <v>24.496266748491301</v>
      </c>
      <c r="S23" s="54">
        <v>30.254482024318101</v>
      </c>
      <c r="T23" s="54">
        <v>31.9003944297842</v>
      </c>
      <c r="U23" s="56">
        <v>-5.4402266882081198</v>
      </c>
    </row>
    <row r="24" spans="1:21" ht="12" thickBot="1">
      <c r="A24" s="80"/>
      <c r="B24" s="69" t="s">
        <v>22</v>
      </c>
      <c r="C24" s="70"/>
      <c r="D24" s="54">
        <v>184767.55540000001</v>
      </c>
      <c r="E24" s="54">
        <v>211122.6777</v>
      </c>
      <c r="F24" s="55">
        <v>87.516678650007506</v>
      </c>
      <c r="G24" s="54">
        <v>190083.89970000001</v>
      </c>
      <c r="H24" s="55">
        <v>-2.7968409257125599</v>
      </c>
      <c r="I24" s="54">
        <v>26841.1162</v>
      </c>
      <c r="J24" s="55">
        <v>14.5269639693463</v>
      </c>
      <c r="K24" s="54">
        <v>27673.391500000002</v>
      </c>
      <c r="L24" s="55">
        <v>14.5585141843552</v>
      </c>
      <c r="M24" s="55">
        <v>-3.0074929558236999E-2</v>
      </c>
      <c r="N24" s="54">
        <v>2909344.5647999998</v>
      </c>
      <c r="O24" s="54">
        <v>35779882.269000001</v>
      </c>
      <c r="P24" s="54">
        <v>20153</v>
      </c>
      <c r="Q24" s="54">
        <v>18079</v>
      </c>
      <c r="R24" s="55">
        <v>11.4718734443277</v>
      </c>
      <c r="S24" s="54">
        <v>9.1682407284275307</v>
      </c>
      <c r="T24" s="54">
        <v>9.1360069085679498</v>
      </c>
      <c r="U24" s="56">
        <v>0.35158129912134001</v>
      </c>
    </row>
    <row r="25" spans="1:21" ht="12" thickBot="1">
      <c r="A25" s="80"/>
      <c r="B25" s="69" t="s">
        <v>23</v>
      </c>
      <c r="C25" s="70"/>
      <c r="D25" s="54">
        <v>188005.2433</v>
      </c>
      <c r="E25" s="54">
        <v>208203.7115</v>
      </c>
      <c r="F25" s="55">
        <v>90.298699262140701</v>
      </c>
      <c r="G25" s="54">
        <v>171010.63250000001</v>
      </c>
      <c r="H25" s="55">
        <v>9.9377509758055602</v>
      </c>
      <c r="I25" s="54">
        <v>14368.3701</v>
      </c>
      <c r="J25" s="55">
        <v>7.6425369036502797</v>
      </c>
      <c r="K25" s="54">
        <v>14235.503500000001</v>
      </c>
      <c r="L25" s="55">
        <v>8.3243382542310602</v>
      </c>
      <c r="M25" s="55">
        <v>9.3334668492760006E-3</v>
      </c>
      <c r="N25" s="54">
        <v>3331830.0008</v>
      </c>
      <c r="O25" s="54">
        <v>48068330.371100001</v>
      </c>
      <c r="P25" s="54">
        <v>13680</v>
      </c>
      <c r="Q25" s="54">
        <v>12075</v>
      </c>
      <c r="R25" s="55">
        <v>13.291925465838499</v>
      </c>
      <c r="S25" s="54">
        <v>13.743073340643299</v>
      </c>
      <c r="T25" s="54">
        <v>13.9908375817805</v>
      </c>
      <c r="U25" s="56">
        <v>-1.8028299420081999</v>
      </c>
    </row>
    <row r="26" spans="1:21" ht="12" thickBot="1">
      <c r="A26" s="80"/>
      <c r="B26" s="69" t="s">
        <v>24</v>
      </c>
      <c r="C26" s="70"/>
      <c r="D26" s="54">
        <v>508860.02799999999</v>
      </c>
      <c r="E26" s="54">
        <v>477786.58100000001</v>
      </c>
      <c r="F26" s="55">
        <v>106.503624889373</v>
      </c>
      <c r="G26" s="54">
        <v>505545.11560000002</v>
      </c>
      <c r="H26" s="55">
        <v>0.65571049896617795</v>
      </c>
      <c r="I26" s="54">
        <v>116543.70849999999</v>
      </c>
      <c r="J26" s="55">
        <v>22.902901011513499</v>
      </c>
      <c r="K26" s="54">
        <v>103297.5733</v>
      </c>
      <c r="L26" s="55">
        <v>20.432908975374499</v>
      </c>
      <c r="M26" s="55">
        <v>0.128232782018317</v>
      </c>
      <c r="N26" s="54">
        <v>6971459.2412999999</v>
      </c>
      <c r="O26" s="54">
        <v>83157015.910699993</v>
      </c>
      <c r="P26" s="54">
        <v>35234</v>
      </c>
      <c r="Q26" s="54">
        <v>28595</v>
      </c>
      <c r="R26" s="55">
        <v>23.217345689805899</v>
      </c>
      <c r="S26" s="54">
        <v>14.442300845774</v>
      </c>
      <c r="T26" s="54">
        <v>14.320995551669901</v>
      </c>
      <c r="U26" s="56">
        <v>0.83993053045692001</v>
      </c>
    </row>
    <row r="27" spans="1:21" ht="12" thickBot="1">
      <c r="A27" s="80"/>
      <c r="B27" s="69" t="s">
        <v>25</v>
      </c>
      <c r="C27" s="70"/>
      <c r="D27" s="54">
        <v>185031.4859</v>
      </c>
      <c r="E27" s="54">
        <v>232890.36790000001</v>
      </c>
      <c r="F27" s="55">
        <v>79.450038045132899</v>
      </c>
      <c r="G27" s="54">
        <v>212674.79860000001</v>
      </c>
      <c r="H27" s="55">
        <v>-12.997925885892901</v>
      </c>
      <c r="I27" s="54">
        <v>52803.352500000001</v>
      </c>
      <c r="J27" s="55">
        <v>28.5374957906016</v>
      </c>
      <c r="K27" s="54">
        <v>60339.548199999997</v>
      </c>
      <c r="L27" s="55">
        <v>28.371743430441398</v>
      </c>
      <c r="M27" s="55">
        <v>-0.124896455555496</v>
      </c>
      <c r="N27" s="54">
        <v>2928556.6453</v>
      </c>
      <c r="O27" s="54">
        <v>28031258.7414</v>
      </c>
      <c r="P27" s="54">
        <v>24796</v>
      </c>
      <c r="Q27" s="54">
        <v>20971</v>
      </c>
      <c r="R27" s="55">
        <v>18.239473558724001</v>
      </c>
      <c r="S27" s="54">
        <v>7.4621505847717398</v>
      </c>
      <c r="T27" s="54">
        <v>7.5579056935768403</v>
      </c>
      <c r="U27" s="56">
        <v>-1.2832106202803899</v>
      </c>
    </row>
    <row r="28" spans="1:21" ht="12" thickBot="1">
      <c r="A28" s="80"/>
      <c r="B28" s="69" t="s">
        <v>26</v>
      </c>
      <c r="C28" s="70"/>
      <c r="D28" s="54">
        <v>717733.79680000001</v>
      </c>
      <c r="E28" s="54">
        <v>736192.50760000001</v>
      </c>
      <c r="F28" s="55">
        <v>97.492678802155197</v>
      </c>
      <c r="G28" s="54">
        <v>646753.86609999998</v>
      </c>
      <c r="H28" s="55">
        <v>10.9747980523127</v>
      </c>
      <c r="I28" s="54">
        <v>39170.930500000002</v>
      </c>
      <c r="J28" s="55">
        <v>5.4575847862595701</v>
      </c>
      <c r="K28" s="54">
        <v>24658.706699999999</v>
      </c>
      <c r="L28" s="55">
        <v>3.81268794706939</v>
      </c>
      <c r="M28" s="55">
        <v>0.58852331456620899</v>
      </c>
      <c r="N28" s="54">
        <v>10153920.318499999</v>
      </c>
      <c r="O28" s="54">
        <v>118857603.92749999</v>
      </c>
      <c r="P28" s="54">
        <v>32727</v>
      </c>
      <c r="Q28" s="54">
        <v>29931</v>
      </c>
      <c r="R28" s="55">
        <v>9.34148541645785</v>
      </c>
      <c r="S28" s="54">
        <v>21.930937660036101</v>
      </c>
      <c r="T28" s="54">
        <v>21.762164799037802</v>
      </c>
      <c r="U28" s="56">
        <v>0.76956518510294103</v>
      </c>
    </row>
    <row r="29" spans="1:21" ht="12" thickBot="1">
      <c r="A29" s="80"/>
      <c r="B29" s="69" t="s">
        <v>27</v>
      </c>
      <c r="C29" s="70"/>
      <c r="D29" s="54">
        <v>725227.58530000004</v>
      </c>
      <c r="E29" s="54">
        <v>710881.95149999997</v>
      </c>
      <c r="F29" s="55">
        <v>102.018005066767</v>
      </c>
      <c r="G29" s="54">
        <v>721633.30240000004</v>
      </c>
      <c r="H29" s="55">
        <v>0.49807608490988198</v>
      </c>
      <c r="I29" s="54">
        <v>95100.359200000006</v>
      </c>
      <c r="J29" s="55">
        <v>13.1131745575646</v>
      </c>
      <c r="K29" s="54">
        <v>94409.261499999993</v>
      </c>
      <c r="L29" s="55">
        <v>13.082719600940599</v>
      </c>
      <c r="M29" s="55">
        <v>7.3202320304139997E-3</v>
      </c>
      <c r="N29" s="54">
        <v>10455173.348300001</v>
      </c>
      <c r="O29" s="54">
        <v>84342791.402500004</v>
      </c>
      <c r="P29" s="54">
        <v>93881</v>
      </c>
      <c r="Q29" s="54">
        <v>84639</v>
      </c>
      <c r="R29" s="55">
        <v>10.919316154491399</v>
      </c>
      <c r="S29" s="54">
        <v>7.7249665565982504</v>
      </c>
      <c r="T29" s="54">
        <v>8.0063251255331505</v>
      </c>
      <c r="U29" s="56">
        <v>-3.6421978900941601</v>
      </c>
    </row>
    <row r="30" spans="1:21" ht="12" thickBot="1">
      <c r="A30" s="80"/>
      <c r="B30" s="69" t="s">
        <v>28</v>
      </c>
      <c r="C30" s="70"/>
      <c r="D30" s="54">
        <v>1132977.3245000001</v>
      </c>
      <c r="E30" s="54">
        <v>1034409.8509</v>
      </c>
      <c r="F30" s="55">
        <v>109.528860684596</v>
      </c>
      <c r="G30" s="54">
        <v>1033886.6877</v>
      </c>
      <c r="H30" s="55">
        <v>9.5842840399114095</v>
      </c>
      <c r="I30" s="54">
        <v>112652.349</v>
      </c>
      <c r="J30" s="55">
        <v>9.9430365077884701</v>
      </c>
      <c r="K30" s="54">
        <v>125540.1554</v>
      </c>
      <c r="L30" s="55">
        <v>12.1425449126614</v>
      </c>
      <c r="M30" s="55">
        <v>-0.10265883739697799</v>
      </c>
      <c r="N30" s="54">
        <v>15075582.844699999</v>
      </c>
      <c r="O30" s="54">
        <v>119306277.1585</v>
      </c>
      <c r="P30" s="54">
        <v>69604</v>
      </c>
      <c r="Q30" s="54">
        <v>57538</v>
      </c>
      <c r="R30" s="55">
        <v>20.9704890680941</v>
      </c>
      <c r="S30" s="54">
        <v>16.2774743477386</v>
      </c>
      <c r="T30" s="54">
        <v>14.294283242378899</v>
      </c>
      <c r="U30" s="56">
        <v>12.183653698309801</v>
      </c>
    </row>
    <row r="31" spans="1:21" ht="12" thickBot="1">
      <c r="A31" s="80"/>
      <c r="B31" s="69" t="s">
        <v>29</v>
      </c>
      <c r="C31" s="70"/>
      <c r="D31" s="54">
        <v>618311.59860000003</v>
      </c>
      <c r="E31" s="54">
        <v>640662.61739999999</v>
      </c>
      <c r="F31" s="55">
        <v>96.511265337954796</v>
      </c>
      <c r="G31" s="54">
        <v>622510.43229999999</v>
      </c>
      <c r="H31" s="55">
        <v>-0.67450013399558095</v>
      </c>
      <c r="I31" s="54">
        <v>37910.162400000001</v>
      </c>
      <c r="J31" s="55">
        <v>6.13123908492698</v>
      </c>
      <c r="K31" s="54">
        <v>32061.997299999999</v>
      </c>
      <c r="L31" s="55">
        <v>5.1504353399412102</v>
      </c>
      <c r="M31" s="55">
        <v>0.18240177133319199</v>
      </c>
      <c r="N31" s="54">
        <v>10241499.321799999</v>
      </c>
      <c r="O31" s="54">
        <v>144239462.67300001</v>
      </c>
      <c r="P31" s="54">
        <v>25571</v>
      </c>
      <c r="Q31" s="54">
        <v>20945</v>
      </c>
      <c r="R31" s="55">
        <v>22.086416805920301</v>
      </c>
      <c r="S31" s="54">
        <v>24.180188440029699</v>
      </c>
      <c r="T31" s="54">
        <v>24.286925099068998</v>
      </c>
      <c r="U31" s="56">
        <v>-0.44142194881563002</v>
      </c>
    </row>
    <row r="32" spans="1:21" ht="12" thickBot="1">
      <c r="A32" s="80"/>
      <c r="B32" s="69" t="s">
        <v>30</v>
      </c>
      <c r="C32" s="70"/>
      <c r="D32" s="54">
        <v>91663.975900000005</v>
      </c>
      <c r="E32" s="54">
        <v>99368.500100000005</v>
      </c>
      <c r="F32" s="55">
        <v>92.246512534408296</v>
      </c>
      <c r="G32" s="54">
        <v>103283.7729</v>
      </c>
      <c r="H32" s="55">
        <v>-11.2503607040482</v>
      </c>
      <c r="I32" s="54">
        <v>25724.873200000002</v>
      </c>
      <c r="J32" s="55">
        <v>28.064321831364101</v>
      </c>
      <c r="K32" s="54">
        <v>31099.484</v>
      </c>
      <c r="L32" s="55">
        <v>30.110716453116702</v>
      </c>
      <c r="M32" s="55">
        <v>-0.172819934890238</v>
      </c>
      <c r="N32" s="54">
        <v>1316322.3073</v>
      </c>
      <c r="O32" s="54">
        <v>13632676.133400001</v>
      </c>
      <c r="P32" s="54">
        <v>19738</v>
      </c>
      <c r="Q32" s="54">
        <v>17437</v>
      </c>
      <c r="R32" s="55">
        <v>13.1960773068762</v>
      </c>
      <c r="S32" s="54">
        <v>4.64403566217449</v>
      </c>
      <c r="T32" s="54">
        <v>4.6492664334461198</v>
      </c>
      <c r="U32" s="56">
        <v>-0.112634175362595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4">
        <v>1</v>
      </c>
      <c r="R33" s="57"/>
      <c r="S33" s="57"/>
      <c r="T33" s="54">
        <v>1.1504000000000001</v>
      </c>
      <c r="U33" s="58"/>
    </row>
    <row r="34" spans="1:21" ht="12" thickBot="1">
      <c r="A34" s="80"/>
      <c r="B34" s="69" t="s">
        <v>31</v>
      </c>
      <c r="C34" s="70"/>
      <c r="D34" s="54">
        <v>99571.363200000007</v>
      </c>
      <c r="E34" s="54">
        <v>109432.9479</v>
      </c>
      <c r="F34" s="55">
        <v>90.9884683824733</v>
      </c>
      <c r="G34" s="54">
        <v>101302.7944</v>
      </c>
      <c r="H34" s="55">
        <v>-1.7091643031714701</v>
      </c>
      <c r="I34" s="54">
        <v>12755.181399999999</v>
      </c>
      <c r="J34" s="55">
        <v>12.8100901605413</v>
      </c>
      <c r="K34" s="54">
        <v>8370.0280999999995</v>
      </c>
      <c r="L34" s="55">
        <v>8.2623861953407296</v>
      </c>
      <c r="M34" s="55">
        <v>0.52391141912653805</v>
      </c>
      <c r="N34" s="54">
        <v>1546726.7941000001</v>
      </c>
      <c r="O34" s="54">
        <v>24442369.461199999</v>
      </c>
      <c r="P34" s="54">
        <v>7074</v>
      </c>
      <c r="Q34" s="54">
        <v>6208</v>
      </c>
      <c r="R34" s="55">
        <v>13.9497422680412</v>
      </c>
      <c r="S34" s="54">
        <v>14.0756804071247</v>
      </c>
      <c r="T34" s="54">
        <v>14.370038869201</v>
      </c>
      <c r="U34" s="56">
        <v>-2.09125565203479</v>
      </c>
    </row>
    <row r="35" spans="1:21" ht="12" thickBot="1">
      <c r="A35" s="80"/>
      <c r="B35" s="69" t="s">
        <v>68</v>
      </c>
      <c r="C35" s="70"/>
      <c r="D35" s="54">
        <v>142650.41</v>
      </c>
      <c r="E35" s="57"/>
      <c r="F35" s="57"/>
      <c r="G35" s="54">
        <v>2468.38</v>
      </c>
      <c r="H35" s="55">
        <v>5679.1105907518304</v>
      </c>
      <c r="I35" s="54">
        <v>-424.92</v>
      </c>
      <c r="J35" s="55">
        <v>-0.29787506394128099</v>
      </c>
      <c r="K35" s="54">
        <v>160.69</v>
      </c>
      <c r="L35" s="55">
        <v>6.5099376919275</v>
      </c>
      <c r="M35" s="55">
        <v>-3.6443462567676899</v>
      </c>
      <c r="N35" s="54">
        <v>1240360.1499999999</v>
      </c>
      <c r="O35" s="54">
        <v>16441200.380000001</v>
      </c>
      <c r="P35" s="54">
        <v>75</v>
      </c>
      <c r="Q35" s="54">
        <v>91</v>
      </c>
      <c r="R35" s="55">
        <v>-17.582417582417602</v>
      </c>
      <c r="S35" s="54">
        <v>1902.0054666666699</v>
      </c>
      <c r="T35" s="54">
        <v>2494.8332967033002</v>
      </c>
      <c r="U35" s="56">
        <v>-31.168566043902199</v>
      </c>
    </row>
    <row r="36" spans="1:21" ht="12" thickBot="1">
      <c r="A36" s="80"/>
      <c r="B36" s="69" t="s">
        <v>35</v>
      </c>
      <c r="C36" s="70"/>
      <c r="D36" s="54">
        <v>79968.460000000006</v>
      </c>
      <c r="E36" s="57"/>
      <c r="F36" s="57"/>
      <c r="G36" s="54">
        <v>184974.38</v>
      </c>
      <c r="H36" s="55">
        <v>-56.767818332463101</v>
      </c>
      <c r="I36" s="54">
        <v>-4814.7</v>
      </c>
      <c r="J36" s="55">
        <v>-6.0207486801671601</v>
      </c>
      <c r="K36" s="54">
        <v>-30086.37</v>
      </c>
      <c r="L36" s="55">
        <v>-16.2651552068995</v>
      </c>
      <c r="M36" s="55">
        <v>-0.83997072428478403</v>
      </c>
      <c r="N36" s="54">
        <v>1498395.79</v>
      </c>
      <c r="O36" s="54">
        <v>51768537.240000002</v>
      </c>
      <c r="P36" s="54">
        <v>50</v>
      </c>
      <c r="Q36" s="54">
        <v>38</v>
      </c>
      <c r="R36" s="55">
        <v>31.578947368421101</v>
      </c>
      <c r="S36" s="54">
        <v>1599.3692000000001</v>
      </c>
      <c r="T36" s="54">
        <v>1842.8721052631599</v>
      </c>
      <c r="U36" s="56">
        <v>-15.224934009180499</v>
      </c>
    </row>
    <row r="37" spans="1:21" ht="12" thickBot="1">
      <c r="A37" s="80"/>
      <c r="B37" s="69" t="s">
        <v>36</v>
      </c>
      <c r="C37" s="70"/>
      <c r="D37" s="54">
        <v>9156.41</v>
      </c>
      <c r="E37" s="57"/>
      <c r="F37" s="57"/>
      <c r="G37" s="54">
        <v>92217.11</v>
      </c>
      <c r="H37" s="55">
        <v>-90.070812238639903</v>
      </c>
      <c r="I37" s="54">
        <v>256.38</v>
      </c>
      <c r="J37" s="55">
        <v>2.8000056790816501</v>
      </c>
      <c r="K37" s="54">
        <v>-7752.08</v>
      </c>
      <c r="L37" s="55">
        <v>-8.4063358741127292</v>
      </c>
      <c r="M37" s="55">
        <v>-1.03307241411337</v>
      </c>
      <c r="N37" s="54">
        <v>407967.58</v>
      </c>
      <c r="O37" s="54">
        <v>24773264.780000001</v>
      </c>
      <c r="P37" s="54">
        <v>6</v>
      </c>
      <c r="Q37" s="54">
        <v>3</v>
      </c>
      <c r="R37" s="55">
        <v>100</v>
      </c>
      <c r="S37" s="54">
        <v>1526.06833333333</v>
      </c>
      <c r="T37" s="54">
        <v>1837.3233333333301</v>
      </c>
      <c r="U37" s="56">
        <v>-20.395875676165701</v>
      </c>
    </row>
    <row r="38" spans="1:21" ht="12" thickBot="1">
      <c r="A38" s="80"/>
      <c r="B38" s="69" t="s">
        <v>37</v>
      </c>
      <c r="C38" s="70"/>
      <c r="D38" s="54">
        <v>45582.1</v>
      </c>
      <c r="E38" s="57"/>
      <c r="F38" s="57"/>
      <c r="G38" s="54">
        <v>172049.81</v>
      </c>
      <c r="H38" s="55">
        <v>-73.506451416598495</v>
      </c>
      <c r="I38" s="54">
        <v>-4423.49</v>
      </c>
      <c r="J38" s="55">
        <v>-9.7044453853596</v>
      </c>
      <c r="K38" s="54">
        <v>-21926.3</v>
      </c>
      <c r="L38" s="55">
        <v>-12.7441582179021</v>
      </c>
      <c r="M38" s="55">
        <v>-0.79825643177371497</v>
      </c>
      <c r="N38" s="54">
        <v>1210819.1299999999</v>
      </c>
      <c r="O38" s="54">
        <v>29073491.940000001</v>
      </c>
      <c r="P38" s="54">
        <v>36</v>
      </c>
      <c r="Q38" s="54">
        <v>46</v>
      </c>
      <c r="R38" s="55">
        <v>-21.739130434782599</v>
      </c>
      <c r="S38" s="54">
        <v>1266.1694444444399</v>
      </c>
      <c r="T38" s="54">
        <v>1332.05304347826</v>
      </c>
      <c r="U38" s="56">
        <v>-5.2033793204292698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4">
        <v>28.39</v>
      </c>
      <c r="H39" s="57"/>
      <c r="I39" s="57"/>
      <c r="J39" s="57"/>
      <c r="K39" s="54">
        <v>12.15</v>
      </c>
      <c r="L39" s="55">
        <v>42.796759422331803</v>
      </c>
      <c r="M39" s="57"/>
      <c r="N39" s="54">
        <v>6.78</v>
      </c>
      <c r="O39" s="54">
        <v>1234.0899999999999</v>
      </c>
      <c r="P39" s="57"/>
      <c r="Q39" s="57"/>
      <c r="R39" s="57"/>
      <c r="S39" s="57"/>
      <c r="T39" s="57"/>
      <c r="U39" s="58"/>
    </row>
    <row r="40" spans="1:21" ht="12" thickBot="1">
      <c r="A40" s="80"/>
      <c r="B40" s="69" t="s">
        <v>32</v>
      </c>
      <c r="C40" s="70"/>
      <c r="D40" s="54">
        <v>41380.341099999998</v>
      </c>
      <c r="E40" s="57"/>
      <c r="F40" s="57"/>
      <c r="G40" s="54">
        <v>101927.34940000001</v>
      </c>
      <c r="H40" s="55">
        <v>-59.402121860729999</v>
      </c>
      <c r="I40" s="54">
        <v>2233.8672999999999</v>
      </c>
      <c r="J40" s="55">
        <v>5.3983781685163503</v>
      </c>
      <c r="K40" s="54">
        <v>4914.491</v>
      </c>
      <c r="L40" s="55">
        <v>4.8215626413611004</v>
      </c>
      <c r="M40" s="55">
        <v>-0.545452967560628</v>
      </c>
      <c r="N40" s="54">
        <v>712324.36499999999</v>
      </c>
      <c r="O40" s="54">
        <v>10589166.4946</v>
      </c>
      <c r="P40" s="54">
        <v>100</v>
      </c>
      <c r="Q40" s="54">
        <v>62</v>
      </c>
      <c r="R40" s="55">
        <v>61.290322580645203</v>
      </c>
      <c r="S40" s="54">
        <v>413.80341099999998</v>
      </c>
      <c r="T40" s="54">
        <v>470.416316129032</v>
      </c>
      <c r="U40" s="56">
        <v>-13.6811112775076</v>
      </c>
    </row>
    <row r="41" spans="1:21" ht="12" thickBot="1">
      <c r="A41" s="80"/>
      <c r="B41" s="69" t="s">
        <v>33</v>
      </c>
      <c r="C41" s="70"/>
      <c r="D41" s="54">
        <v>247936.35339999999</v>
      </c>
      <c r="E41" s="54">
        <v>651643.321</v>
      </c>
      <c r="F41" s="55">
        <v>38.047862290604201</v>
      </c>
      <c r="G41" s="54">
        <v>282195.48330000002</v>
      </c>
      <c r="H41" s="55">
        <v>-12.1402119904164</v>
      </c>
      <c r="I41" s="54">
        <v>12009.6127</v>
      </c>
      <c r="J41" s="55">
        <v>4.8438288840300396</v>
      </c>
      <c r="K41" s="54">
        <v>18571.5033</v>
      </c>
      <c r="L41" s="55">
        <v>6.5810774441973496</v>
      </c>
      <c r="M41" s="55">
        <v>-0.353331149019046</v>
      </c>
      <c r="N41" s="54">
        <v>3909092.0343999998</v>
      </c>
      <c r="O41" s="54">
        <v>58516250.139399998</v>
      </c>
      <c r="P41" s="54">
        <v>1398</v>
      </c>
      <c r="Q41" s="54">
        <v>1222</v>
      </c>
      <c r="R41" s="55">
        <v>14.402618657937801</v>
      </c>
      <c r="S41" s="54">
        <v>177.35075350500699</v>
      </c>
      <c r="T41" s="54">
        <v>198.04235883797099</v>
      </c>
      <c r="U41" s="56">
        <v>-11.667052394214499</v>
      </c>
    </row>
    <row r="42" spans="1:21" ht="12" thickBot="1">
      <c r="A42" s="80"/>
      <c r="B42" s="69" t="s">
        <v>38</v>
      </c>
      <c r="C42" s="70"/>
      <c r="D42" s="54">
        <v>34091.5</v>
      </c>
      <c r="E42" s="57"/>
      <c r="F42" s="57"/>
      <c r="G42" s="54">
        <v>138034.19</v>
      </c>
      <c r="H42" s="55">
        <v>-75.302133478669305</v>
      </c>
      <c r="I42" s="54">
        <v>-1807.95</v>
      </c>
      <c r="J42" s="55">
        <v>-5.3032280773799902</v>
      </c>
      <c r="K42" s="54">
        <v>-9669.24</v>
      </c>
      <c r="L42" s="55">
        <v>-7.0049601479169796</v>
      </c>
      <c r="M42" s="55">
        <v>-0.81302046489693103</v>
      </c>
      <c r="N42" s="54">
        <v>1016538.95</v>
      </c>
      <c r="O42" s="54">
        <v>24245985.530000001</v>
      </c>
      <c r="P42" s="54">
        <v>33</v>
      </c>
      <c r="Q42" s="54">
        <v>57</v>
      </c>
      <c r="R42" s="55">
        <v>-42.105263157894697</v>
      </c>
      <c r="S42" s="54">
        <v>1033.07575757576</v>
      </c>
      <c r="T42" s="54">
        <v>1030.69578947368</v>
      </c>
      <c r="U42" s="56">
        <v>0.230376919080758</v>
      </c>
    </row>
    <row r="43" spans="1:21" ht="12" thickBot="1">
      <c r="A43" s="80"/>
      <c r="B43" s="69" t="s">
        <v>39</v>
      </c>
      <c r="C43" s="70"/>
      <c r="D43" s="54">
        <v>31766.65</v>
      </c>
      <c r="E43" s="57"/>
      <c r="F43" s="57"/>
      <c r="G43" s="54">
        <v>37990.629999999997</v>
      </c>
      <c r="H43" s="55">
        <v>-16.3829344235671</v>
      </c>
      <c r="I43" s="54">
        <v>4057.67</v>
      </c>
      <c r="J43" s="55">
        <v>12.773364519078999</v>
      </c>
      <c r="K43" s="54">
        <v>4635.33</v>
      </c>
      <c r="L43" s="55">
        <v>12.2012454123556</v>
      </c>
      <c r="M43" s="55">
        <v>-0.12462111651166199</v>
      </c>
      <c r="N43" s="54">
        <v>479429.33</v>
      </c>
      <c r="O43" s="54">
        <v>9027656.8599999994</v>
      </c>
      <c r="P43" s="54">
        <v>32</v>
      </c>
      <c r="Q43" s="54">
        <v>33</v>
      </c>
      <c r="R43" s="55">
        <v>-3.0303030303030298</v>
      </c>
      <c r="S43" s="54">
        <v>992.70781250000005</v>
      </c>
      <c r="T43" s="54">
        <v>900.54393939394004</v>
      </c>
      <c r="U43" s="56">
        <v>9.2840886256307709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3855.5556000000001</v>
      </c>
      <c r="E45" s="60"/>
      <c r="F45" s="60"/>
      <c r="G45" s="59">
        <v>10995.233399999999</v>
      </c>
      <c r="H45" s="61">
        <v>-64.934299621143097</v>
      </c>
      <c r="I45" s="59">
        <v>264.37419999999997</v>
      </c>
      <c r="J45" s="61">
        <v>6.8569676443000898</v>
      </c>
      <c r="K45" s="59">
        <v>1831.9793999999999</v>
      </c>
      <c r="L45" s="61">
        <v>16.661578098014701</v>
      </c>
      <c r="M45" s="61">
        <v>-0.85568931615715804</v>
      </c>
      <c r="N45" s="59">
        <v>177845.2574</v>
      </c>
      <c r="O45" s="59">
        <v>3678442.2137000002</v>
      </c>
      <c r="P45" s="59">
        <v>14</v>
      </c>
      <c r="Q45" s="59">
        <v>9</v>
      </c>
      <c r="R45" s="61">
        <v>55.5555555555556</v>
      </c>
      <c r="S45" s="59">
        <v>275.39682857142901</v>
      </c>
      <c r="T45" s="59">
        <v>478.12016666666699</v>
      </c>
      <c r="U45" s="62">
        <v>-73.611355347419604</v>
      </c>
    </row>
  </sheetData>
  <mergeCells count="43"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50122</v>
      </c>
      <c r="D2" s="37">
        <v>485053.95937606797</v>
      </c>
      <c r="E2" s="37">
        <v>384021.65999230801</v>
      </c>
      <c r="F2" s="37">
        <v>101032.299383761</v>
      </c>
      <c r="G2" s="37">
        <v>384021.65999230801</v>
      </c>
      <c r="H2" s="37">
        <v>0.20829084564884301</v>
      </c>
    </row>
    <row r="3" spans="1:8">
      <c r="A3" s="37">
        <v>2</v>
      </c>
      <c r="B3" s="37">
        <v>13</v>
      </c>
      <c r="C3" s="37">
        <v>7263</v>
      </c>
      <c r="D3" s="37">
        <v>57965.550989743599</v>
      </c>
      <c r="E3" s="37">
        <v>51475.979332478601</v>
      </c>
      <c r="F3" s="37">
        <v>6489.5716572649599</v>
      </c>
      <c r="G3" s="37">
        <v>51475.979332478601</v>
      </c>
      <c r="H3" s="37">
        <v>0.111955662397019</v>
      </c>
    </row>
    <row r="4" spans="1:8">
      <c r="A4" s="37">
        <v>3</v>
      </c>
      <c r="B4" s="37">
        <v>14</v>
      </c>
      <c r="C4" s="37">
        <v>88815</v>
      </c>
      <c r="D4" s="37">
        <v>104284.740620361</v>
      </c>
      <c r="E4" s="37">
        <v>90639.597099013394</v>
      </c>
      <c r="F4" s="37">
        <v>13645.1435213482</v>
      </c>
      <c r="G4" s="37">
        <v>90639.597099013394</v>
      </c>
      <c r="H4" s="37">
        <v>0.13084506362270201</v>
      </c>
    </row>
    <row r="5" spans="1:8">
      <c r="A5" s="37">
        <v>4</v>
      </c>
      <c r="B5" s="37">
        <v>15</v>
      </c>
      <c r="C5" s="37">
        <v>3242</v>
      </c>
      <c r="D5" s="37">
        <v>45474.6275176462</v>
      </c>
      <c r="E5" s="37">
        <v>41256.926795484498</v>
      </c>
      <c r="F5" s="37">
        <v>4217.7007221617096</v>
      </c>
      <c r="G5" s="37">
        <v>41256.926795484498</v>
      </c>
      <c r="H5" s="37">
        <v>9.2748439127402604E-2</v>
      </c>
    </row>
    <row r="6" spans="1:8">
      <c r="A6" s="37">
        <v>5</v>
      </c>
      <c r="B6" s="37">
        <v>16</v>
      </c>
      <c r="C6" s="37">
        <v>5054</v>
      </c>
      <c r="D6" s="37">
        <v>96401.965511111106</v>
      </c>
      <c r="E6" s="37">
        <v>74248.043402564101</v>
      </c>
      <c r="F6" s="37">
        <v>22153.922108547002</v>
      </c>
      <c r="G6" s="37">
        <v>74248.043402564101</v>
      </c>
      <c r="H6" s="37">
        <v>0.229807784427316</v>
      </c>
    </row>
    <row r="7" spans="1:8">
      <c r="A7" s="37">
        <v>6</v>
      </c>
      <c r="B7" s="37">
        <v>17</v>
      </c>
      <c r="C7" s="37">
        <v>14771</v>
      </c>
      <c r="D7" s="37">
        <v>202408.266928205</v>
      </c>
      <c r="E7" s="37">
        <v>134962.85107265</v>
      </c>
      <c r="F7" s="37">
        <v>67445.415855555606</v>
      </c>
      <c r="G7" s="37">
        <v>134962.85107265</v>
      </c>
      <c r="H7" s="37">
        <v>0.33321472921597001</v>
      </c>
    </row>
    <row r="8" spans="1:8">
      <c r="A8" s="37">
        <v>7</v>
      </c>
      <c r="B8" s="37">
        <v>18</v>
      </c>
      <c r="C8" s="37">
        <v>112189</v>
      </c>
      <c r="D8" s="37">
        <v>161708.38203247901</v>
      </c>
      <c r="E8" s="37">
        <v>137019.89838461499</v>
      </c>
      <c r="F8" s="37">
        <v>24688.483647863199</v>
      </c>
      <c r="G8" s="37">
        <v>137019.89838461499</v>
      </c>
      <c r="H8" s="37">
        <v>0.152672875317648</v>
      </c>
    </row>
    <row r="9" spans="1:8">
      <c r="A9" s="37">
        <v>8</v>
      </c>
      <c r="B9" s="37">
        <v>19</v>
      </c>
      <c r="C9" s="37">
        <v>17291</v>
      </c>
      <c r="D9" s="37">
        <v>87831.529266666694</v>
      </c>
      <c r="E9" s="37">
        <v>63146.044042734997</v>
      </c>
      <c r="F9" s="37">
        <v>24685.485223931599</v>
      </c>
      <c r="G9" s="37">
        <v>63146.044042734997</v>
      </c>
      <c r="H9" s="37">
        <v>0.281054940407375</v>
      </c>
    </row>
    <row r="10" spans="1:8">
      <c r="A10" s="37">
        <v>9</v>
      </c>
      <c r="B10" s="37">
        <v>21</v>
      </c>
      <c r="C10" s="37">
        <v>186074</v>
      </c>
      <c r="D10" s="37">
        <v>653546.10055641003</v>
      </c>
      <c r="E10" s="37">
        <v>632796.69900000002</v>
      </c>
      <c r="F10" s="37">
        <v>20749.401556410299</v>
      </c>
      <c r="G10" s="37">
        <v>632796.69900000002</v>
      </c>
      <c r="H10" s="37">
        <v>3.1748948603235197E-2</v>
      </c>
    </row>
    <row r="11" spans="1:8">
      <c r="A11" s="37">
        <v>10</v>
      </c>
      <c r="B11" s="37">
        <v>22</v>
      </c>
      <c r="C11" s="37">
        <v>32810</v>
      </c>
      <c r="D11" s="37">
        <v>391571.03079487197</v>
      </c>
      <c r="E11" s="37">
        <v>337052.81976923102</v>
      </c>
      <c r="F11" s="37">
        <v>54518.211025641001</v>
      </c>
      <c r="G11" s="37">
        <v>337052.81976923102</v>
      </c>
      <c r="H11" s="37">
        <v>0.13922942898756199</v>
      </c>
    </row>
    <row r="12" spans="1:8">
      <c r="A12" s="37">
        <v>11</v>
      </c>
      <c r="B12" s="37">
        <v>23</v>
      </c>
      <c r="C12" s="37">
        <v>130442.45</v>
      </c>
      <c r="D12" s="37">
        <v>1183836.68800769</v>
      </c>
      <c r="E12" s="37">
        <v>1007762.24041453</v>
      </c>
      <c r="F12" s="37">
        <v>176074.44759316201</v>
      </c>
      <c r="G12" s="37">
        <v>1007762.24041453</v>
      </c>
      <c r="H12" s="37">
        <v>0.148732041654734</v>
      </c>
    </row>
    <row r="13" spans="1:8">
      <c r="A13" s="37">
        <v>12</v>
      </c>
      <c r="B13" s="37">
        <v>24</v>
      </c>
      <c r="C13" s="37">
        <v>14146</v>
      </c>
      <c r="D13" s="37">
        <v>493943.27512820502</v>
      </c>
      <c r="E13" s="37">
        <v>452699.02647008502</v>
      </c>
      <c r="F13" s="37">
        <v>41244.248658119701</v>
      </c>
      <c r="G13" s="37">
        <v>452699.02647008502</v>
      </c>
      <c r="H13" s="37">
        <v>8.3499970006504401E-2</v>
      </c>
    </row>
    <row r="14" spans="1:8">
      <c r="A14" s="37">
        <v>13</v>
      </c>
      <c r="B14" s="37">
        <v>25</v>
      </c>
      <c r="C14" s="37">
        <v>64716</v>
      </c>
      <c r="D14" s="37">
        <v>751516.11470000003</v>
      </c>
      <c r="E14" s="37">
        <v>660971.11190000002</v>
      </c>
      <c r="F14" s="37">
        <v>90545.002800000002</v>
      </c>
      <c r="G14" s="37">
        <v>660971.11190000002</v>
      </c>
      <c r="H14" s="37">
        <v>0.120483115436779</v>
      </c>
    </row>
    <row r="15" spans="1:8">
      <c r="A15" s="37">
        <v>14</v>
      </c>
      <c r="B15" s="37">
        <v>26</v>
      </c>
      <c r="C15" s="37">
        <v>39527</v>
      </c>
      <c r="D15" s="37">
        <v>249448.99982222199</v>
      </c>
      <c r="E15" s="37">
        <v>207388.71716666699</v>
      </c>
      <c r="F15" s="37">
        <v>42060.282655555602</v>
      </c>
      <c r="G15" s="37">
        <v>207388.71716666699</v>
      </c>
      <c r="H15" s="37">
        <v>0.16861275325028799</v>
      </c>
    </row>
    <row r="16" spans="1:8">
      <c r="A16" s="37">
        <v>15</v>
      </c>
      <c r="B16" s="37">
        <v>27</v>
      </c>
      <c r="C16" s="37">
        <v>139385.02499999999</v>
      </c>
      <c r="D16" s="37">
        <v>1035767.6788333301</v>
      </c>
      <c r="E16" s="37">
        <v>965021.46600000001</v>
      </c>
      <c r="F16" s="37">
        <v>70746.212833333295</v>
      </c>
      <c r="G16" s="37">
        <v>965021.46600000001</v>
      </c>
      <c r="H16" s="37">
        <v>6.8303167089573902E-2</v>
      </c>
    </row>
    <row r="17" spans="1:8">
      <c r="A17" s="37">
        <v>16</v>
      </c>
      <c r="B17" s="37">
        <v>29</v>
      </c>
      <c r="C17" s="37">
        <v>129456</v>
      </c>
      <c r="D17" s="37">
        <v>1841288.5494401699</v>
      </c>
      <c r="E17" s="37">
        <v>1522618.10828974</v>
      </c>
      <c r="F17" s="37">
        <v>318670.44115042698</v>
      </c>
      <c r="G17" s="37">
        <v>1522618.10828974</v>
      </c>
      <c r="H17" s="37">
        <v>0.17306925698707901</v>
      </c>
    </row>
    <row r="18" spans="1:8">
      <c r="A18" s="37">
        <v>17</v>
      </c>
      <c r="B18" s="37">
        <v>31</v>
      </c>
      <c r="C18" s="37">
        <v>22652.945</v>
      </c>
      <c r="D18" s="37">
        <v>184767.55011425001</v>
      </c>
      <c r="E18" s="37">
        <v>157926.422245636</v>
      </c>
      <c r="F18" s="37">
        <v>26841.127868613901</v>
      </c>
      <c r="G18" s="37">
        <v>157926.422245636</v>
      </c>
      <c r="H18" s="37">
        <v>0.14526970700221301</v>
      </c>
    </row>
    <row r="19" spans="1:8">
      <c r="A19" s="37">
        <v>18</v>
      </c>
      <c r="B19" s="37">
        <v>32</v>
      </c>
      <c r="C19" s="37">
        <v>12047.923000000001</v>
      </c>
      <c r="D19" s="37">
        <v>188005.23363813601</v>
      </c>
      <c r="E19" s="37">
        <v>173636.87096039101</v>
      </c>
      <c r="F19" s="37">
        <v>14368.362677745399</v>
      </c>
      <c r="G19" s="37">
        <v>173636.87096039101</v>
      </c>
      <c r="H19" s="37">
        <v>7.6425333485135694E-2</v>
      </c>
    </row>
    <row r="20" spans="1:8">
      <c r="A20" s="37">
        <v>19</v>
      </c>
      <c r="B20" s="37">
        <v>33</v>
      </c>
      <c r="C20" s="37">
        <v>35740.921999999999</v>
      </c>
      <c r="D20" s="37">
        <v>508860.05933402898</v>
      </c>
      <c r="E20" s="37">
        <v>392316.31308182899</v>
      </c>
      <c r="F20" s="37">
        <v>116543.7462522</v>
      </c>
      <c r="G20" s="37">
        <v>392316.31308182899</v>
      </c>
      <c r="H20" s="37">
        <v>0.22902907020198601</v>
      </c>
    </row>
    <row r="21" spans="1:8">
      <c r="A21" s="37">
        <v>20</v>
      </c>
      <c r="B21" s="37">
        <v>34</v>
      </c>
      <c r="C21" s="37">
        <v>33128.656999999999</v>
      </c>
      <c r="D21" s="37">
        <v>185031.29040834299</v>
      </c>
      <c r="E21" s="37">
        <v>132228.148501624</v>
      </c>
      <c r="F21" s="37">
        <v>52803.141906719</v>
      </c>
      <c r="G21" s="37">
        <v>132228.148501624</v>
      </c>
      <c r="H21" s="37">
        <v>0.28537412126450901</v>
      </c>
    </row>
    <row r="22" spans="1:8">
      <c r="A22" s="37">
        <v>21</v>
      </c>
      <c r="B22" s="37">
        <v>35</v>
      </c>
      <c r="C22" s="37">
        <v>23344.021000000001</v>
      </c>
      <c r="D22" s="37">
        <v>717733.801785841</v>
      </c>
      <c r="E22" s="37">
        <v>678562.86732654902</v>
      </c>
      <c r="F22" s="37">
        <v>39170.934459292002</v>
      </c>
      <c r="G22" s="37">
        <v>678562.86732654902</v>
      </c>
      <c r="H22" s="37">
        <v>5.4575852999856303E-2</v>
      </c>
    </row>
    <row r="23" spans="1:8">
      <c r="A23" s="37">
        <v>22</v>
      </c>
      <c r="B23" s="37">
        <v>36</v>
      </c>
      <c r="C23" s="37">
        <v>113417.155</v>
      </c>
      <c r="D23" s="37">
        <v>725228.06858407101</v>
      </c>
      <c r="E23" s="37">
        <v>630127.22140633396</v>
      </c>
      <c r="F23" s="37">
        <v>95100.847177737101</v>
      </c>
      <c r="G23" s="37">
        <v>630127.22140633396</v>
      </c>
      <c r="H23" s="37">
        <v>0.13113233105195601</v>
      </c>
    </row>
    <row r="24" spans="1:8">
      <c r="A24" s="37">
        <v>23</v>
      </c>
      <c r="B24" s="37">
        <v>37</v>
      </c>
      <c r="C24" s="37">
        <v>173280.68299999999</v>
      </c>
      <c r="D24" s="37">
        <v>1132977.25867965</v>
      </c>
      <c r="E24" s="37">
        <v>1020324.94836078</v>
      </c>
      <c r="F24" s="37">
        <v>112652.310318861</v>
      </c>
      <c r="G24" s="37">
        <v>1020324.94836078</v>
      </c>
      <c r="H24" s="37">
        <v>9.9430336713152101E-2</v>
      </c>
    </row>
    <row r="25" spans="1:8">
      <c r="A25" s="37">
        <v>24</v>
      </c>
      <c r="B25" s="37">
        <v>38</v>
      </c>
      <c r="C25" s="37">
        <v>142386.481</v>
      </c>
      <c r="D25" s="37">
        <v>618311.46756814199</v>
      </c>
      <c r="E25" s="37">
        <v>580401.41362389398</v>
      </c>
      <c r="F25" s="37">
        <v>37910.053944247797</v>
      </c>
      <c r="G25" s="37">
        <v>580401.41362389398</v>
      </c>
      <c r="H25" s="37">
        <v>6.1312228436180297E-2</v>
      </c>
    </row>
    <row r="26" spans="1:8">
      <c r="A26" s="37">
        <v>25</v>
      </c>
      <c r="B26" s="37">
        <v>39</v>
      </c>
      <c r="C26" s="37">
        <v>60582.457999999999</v>
      </c>
      <c r="D26" s="37">
        <v>91663.883118425205</v>
      </c>
      <c r="E26" s="37">
        <v>65939.105640791997</v>
      </c>
      <c r="F26" s="37">
        <v>25724.777477633201</v>
      </c>
      <c r="G26" s="37">
        <v>65939.105640791997</v>
      </c>
      <c r="H26" s="37">
        <v>0.28064245810313398</v>
      </c>
    </row>
    <row r="27" spans="1:8">
      <c r="A27" s="37">
        <v>26</v>
      </c>
      <c r="B27" s="37">
        <v>42</v>
      </c>
      <c r="C27" s="37">
        <v>6479.7269999999999</v>
      </c>
      <c r="D27" s="37">
        <v>99571.362899999993</v>
      </c>
      <c r="E27" s="37">
        <v>86816.183000000005</v>
      </c>
      <c r="F27" s="37">
        <v>12755.179899999999</v>
      </c>
      <c r="G27" s="37">
        <v>86816.183000000005</v>
      </c>
      <c r="H27" s="37">
        <v>0.128100886926797</v>
      </c>
    </row>
    <row r="28" spans="1:8">
      <c r="A28" s="37">
        <v>27</v>
      </c>
      <c r="B28" s="37">
        <v>75</v>
      </c>
      <c r="C28" s="37">
        <v>117</v>
      </c>
      <c r="D28" s="37">
        <v>41380.341880341897</v>
      </c>
      <c r="E28" s="37">
        <v>39146.474358974403</v>
      </c>
      <c r="F28" s="37">
        <v>2233.8675213675201</v>
      </c>
      <c r="G28" s="37">
        <v>39146.474358974403</v>
      </c>
      <c r="H28" s="37">
        <v>5.3983786016730401E-2</v>
      </c>
    </row>
    <row r="29" spans="1:8">
      <c r="A29" s="37">
        <v>28</v>
      </c>
      <c r="B29" s="37">
        <v>76</v>
      </c>
      <c r="C29" s="37">
        <v>1453</v>
      </c>
      <c r="D29" s="37">
        <v>247936.34857094</v>
      </c>
      <c r="E29" s="37">
        <v>235926.74320085501</v>
      </c>
      <c r="F29" s="37">
        <v>12009.605370085501</v>
      </c>
      <c r="G29" s="37">
        <v>235926.74320085501</v>
      </c>
      <c r="H29" s="37">
        <v>4.8438260220038901E-2</v>
      </c>
    </row>
    <row r="30" spans="1:8">
      <c r="A30" s="37">
        <v>29</v>
      </c>
      <c r="B30" s="37">
        <v>99</v>
      </c>
      <c r="C30" s="37">
        <v>14</v>
      </c>
      <c r="D30" s="37">
        <v>3855.5555555555602</v>
      </c>
      <c r="E30" s="37">
        <v>3591.1811965811999</v>
      </c>
      <c r="F30" s="37">
        <v>264.37435897435898</v>
      </c>
      <c r="G30" s="37">
        <v>3591.1811965811999</v>
      </c>
      <c r="H30" s="37">
        <v>6.8569718465972096E-2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77</v>
      </c>
      <c r="D33" s="34">
        <v>142650.41</v>
      </c>
      <c r="E33" s="34">
        <v>143075.32999999999</v>
      </c>
      <c r="F33" s="30"/>
      <c r="G33" s="30"/>
      <c r="H33" s="30"/>
    </row>
    <row r="34" spans="1:8">
      <c r="A34" s="30"/>
      <c r="B34" s="33">
        <v>71</v>
      </c>
      <c r="C34" s="34">
        <v>48</v>
      </c>
      <c r="D34" s="34">
        <v>79968.460000000006</v>
      </c>
      <c r="E34" s="34">
        <v>84783.16</v>
      </c>
      <c r="F34" s="30"/>
      <c r="G34" s="30"/>
      <c r="H34" s="30"/>
    </row>
    <row r="35" spans="1:8">
      <c r="A35" s="30"/>
      <c r="B35" s="33">
        <v>72</v>
      </c>
      <c r="C35" s="34">
        <v>6</v>
      </c>
      <c r="D35" s="34">
        <v>9156.41</v>
      </c>
      <c r="E35" s="34">
        <v>8900.0300000000007</v>
      </c>
      <c r="F35" s="30"/>
      <c r="G35" s="30"/>
      <c r="H35" s="30"/>
    </row>
    <row r="36" spans="1:8">
      <c r="A36" s="30"/>
      <c r="B36" s="33">
        <v>73</v>
      </c>
      <c r="C36" s="34">
        <v>34</v>
      </c>
      <c r="D36" s="34">
        <v>45582.1</v>
      </c>
      <c r="E36" s="34">
        <v>50005.59</v>
      </c>
      <c r="F36" s="30"/>
      <c r="G36" s="30"/>
      <c r="H36" s="30"/>
    </row>
    <row r="37" spans="1:8">
      <c r="A37" s="30"/>
      <c r="B37" s="33">
        <v>77</v>
      </c>
      <c r="C37" s="34">
        <v>31</v>
      </c>
      <c r="D37" s="34">
        <v>34091.5</v>
      </c>
      <c r="E37" s="34">
        <v>35899.449999999997</v>
      </c>
      <c r="F37" s="30"/>
      <c r="G37" s="30"/>
      <c r="H37" s="30"/>
    </row>
    <row r="38" spans="1:8">
      <c r="A38" s="30"/>
      <c r="B38" s="33">
        <v>78</v>
      </c>
      <c r="C38" s="34">
        <v>32</v>
      </c>
      <c r="D38" s="34">
        <v>31766.65</v>
      </c>
      <c r="E38" s="34">
        <v>27708.98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2016-04-14T00:02:24Z</dcterms:modified>
</cp:coreProperties>
</file>