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<sst xmlns="http://schemas.openxmlformats.org/spreadsheetml/2006/main" count="112" uniqueCount="70">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</sst>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16728385.911599999</v>
      </c>
      <c r="F3" s="25">
        <f>RA!I7</f>
        <v>2052522.8163000001</v>
      </c>
      <c r="G3" s="16">
        <f>E3-F3</f>
        <v>14675863.0953</v>
      </c>
      <c r="H3" s="27">
        <f>RA!J7</f>
        <v>12.2697002995173</v>
      </c>
      <c r="I3" s="20">
        <f>SUM(I4:I38)</f>
        <v>16728392.401651198</v>
      </c>
      <c r="J3" s="21">
        <f>SUM(J4:J38)</f>
        <v>14675863.238757785</v>
      </c>
      <c r="K3" s="22">
        <f>E3-I3</f>
        <v>-6.4900511987507343</v>
      </c>
      <c r="L3" s="22">
        <f>G3-J3</f>
        <v>-0.14345778524875641</v>
      </c>
    </row>
    <row r="4" spans="1:13" x14ac:dyDescent="0.15">
      <c r="A4" s="40">
        <f>RA!A8</f>
        <v>42069</v>
      </c>
      <c r="B4" s="12">
        <v>12</v>
      </c>
      <c r="C4" s="37" t="s">
        <v>6</v>
      </c>
      <c r="D4" s="37"/>
      <c r="E4" s="15">
        <f>VLOOKUP(C4,RA!B8:D36,3,0)</f>
        <v>836618.16879999998</v>
      </c>
      <c r="F4" s="25">
        <f>VLOOKUP(C4,RA!B8:I39,8,0)</f>
        <v>193774.35949999999</v>
      </c>
      <c r="G4" s="16">
        <f t="shared" ref="G4:G38" si="0">E4-F4</f>
        <v>642843.80929999996</v>
      </c>
      <c r="H4" s="27">
        <f>RA!J8</f>
        <v>23.161624588901699</v>
      </c>
      <c r="I4" s="20">
        <f>VLOOKUP(B4,RMS!B:D,3,FALSE)</f>
        <v>836619.26427093998</v>
      </c>
      <c r="J4" s="21">
        <f>VLOOKUP(B4,RMS!B:E,4,FALSE)</f>
        <v>642843.82705726498</v>
      </c>
      <c r="K4" s="22">
        <f t="shared" ref="K4:K38" si="1">E4-I4</f>
        <v>-1.095470939995721</v>
      </c>
      <c r="L4" s="22">
        <f t="shared" ref="L4:L38" si="2">G4-J4</f>
        <v>-1.7757265013642609E-2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164778.30530000001</v>
      </c>
      <c r="F5" s="25">
        <f>VLOOKUP(C5,RA!B9:I40,8,0)</f>
        <v>31061.876799999998</v>
      </c>
      <c r="G5" s="16">
        <f t="shared" si="0"/>
        <v>133716.42850000001</v>
      </c>
      <c r="H5" s="27">
        <f>RA!J9</f>
        <v>18.85070776972</v>
      </c>
      <c r="I5" s="20">
        <f>VLOOKUP(B5,RMS!B:D,3,FALSE)</f>
        <v>164778.385403041</v>
      </c>
      <c r="J5" s="21">
        <f>VLOOKUP(B5,RMS!B:E,4,FALSE)</f>
        <v>133716.411727895</v>
      </c>
      <c r="K5" s="22">
        <f t="shared" si="1"/>
        <v>-8.0103040992980823E-2</v>
      </c>
      <c r="L5" s="22">
        <f t="shared" si="2"/>
        <v>1.6772105009295046E-2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177785.55420000001</v>
      </c>
      <c r="F6" s="25">
        <f>VLOOKUP(C6,RA!B10:I41,8,0)</f>
        <v>40126.6806</v>
      </c>
      <c r="G6" s="16">
        <f t="shared" si="0"/>
        <v>137658.87360000002</v>
      </c>
      <c r="H6" s="27">
        <f>RA!J10</f>
        <v>22.570270560261299</v>
      </c>
      <c r="I6" s="20">
        <f>VLOOKUP(B6,RMS!B:D,3,FALSE)</f>
        <v>177787.59749145299</v>
      </c>
      <c r="J6" s="21">
        <f>VLOOKUP(B6,RMS!B:E,4,FALSE)</f>
        <v>137658.873399145</v>
      </c>
      <c r="K6" s="22">
        <f>E6-I6</f>
        <v>-2.043291452981066</v>
      </c>
      <c r="L6" s="22">
        <f t="shared" si="2"/>
        <v>2.0085502183064818E-4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73210.997600000002</v>
      </c>
      <c r="F7" s="25">
        <f>VLOOKUP(C7,RA!B11:I42,8,0)</f>
        <v>16072.102699999999</v>
      </c>
      <c r="G7" s="16">
        <f t="shared" si="0"/>
        <v>57138.894899999999</v>
      </c>
      <c r="H7" s="27">
        <f>RA!J11</f>
        <v>21.953126206273701</v>
      </c>
      <c r="I7" s="20">
        <f>VLOOKUP(B7,RMS!B:D,3,FALSE)</f>
        <v>73211.063650427401</v>
      </c>
      <c r="J7" s="21">
        <f>VLOOKUP(B7,RMS!B:E,4,FALSE)</f>
        <v>57138.895302564102</v>
      </c>
      <c r="K7" s="22">
        <f t="shared" si="1"/>
        <v>-6.6050427398295142E-2</v>
      </c>
      <c r="L7" s="22">
        <f t="shared" si="2"/>
        <v>-4.0256410284200683E-4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220255.7892</v>
      </c>
      <c r="F8" s="25">
        <f>VLOOKUP(C8,RA!B12:I43,8,0)</f>
        <v>17998.328399999999</v>
      </c>
      <c r="G8" s="16">
        <f t="shared" si="0"/>
        <v>202257.4608</v>
      </c>
      <c r="H8" s="27">
        <f>RA!J12</f>
        <v>8.1715574720521307</v>
      </c>
      <c r="I8" s="20">
        <f>VLOOKUP(B8,RMS!B:D,3,FALSE)</f>
        <v>220255.81530256401</v>
      </c>
      <c r="J8" s="21">
        <f>VLOOKUP(B8,RMS!B:E,4,FALSE)</f>
        <v>202257.463759829</v>
      </c>
      <c r="K8" s="22">
        <f t="shared" si="1"/>
        <v>-2.6102564006578177E-2</v>
      </c>
      <c r="L8" s="22">
        <f t="shared" si="2"/>
        <v>-2.9598289984278381E-3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408067.71710000001</v>
      </c>
      <c r="F9" s="25">
        <f>VLOOKUP(C9,RA!B13:I44,8,0)</f>
        <v>86508.345600000001</v>
      </c>
      <c r="G9" s="16">
        <f t="shared" si="0"/>
        <v>321559.37150000001</v>
      </c>
      <c r="H9" s="27">
        <f>RA!J13</f>
        <v>21.1995073304955</v>
      </c>
      <c r="I9" s="20">
        <f>VLOOKUP(B9,RMS!B:D,3,FALSE)</f>
        <v>408068.19324529899</v>
      </c>
      <c r="J9" s="21">
        <f>VLOOKUP(B9,RMS!B:E,4,FALSE)</f>
        <v>321559.369547009</v>
      </c>
      <c r="K9" s="22">
        <f t="shared" si="1"/>
        <v>-0.47614529897691682</v>
      </c>
      <c r="L9" s="22">
        <f t="shared" si="2"/>
        <v>1.9529910059645772E-3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148150.29670000001</v>
      </c>
      <c r="F10" s="25">
        <f>VLOOKUP(C10,RA!B14:I45,8,0)</f>
        <v>23103.870699999999</v>
      </c>
      <c r="G10" s="16">
        <f t="shared" si="0"/>
        <v>125046.42600000001</v>
      </c>
      <c r="H10" s="27">
        <f>RA!J14</f>
        <v>15.5948865541489</v>
      </c>
      <c r="I10" s="20">
        <f>VLOOKUP(B10,RMS!B:D,3,FALSE)</f>
        <v>148150.30107863201</v>
      </c>
      <c r="J10" s="21">
        <f>VLOOKUP(B10,RMS!B:E,4,FALSE)</f>
        <v>125046.42301453</v>
      </c>
      <c r="K10" s="22">
        <f t="shared" si="1"/>
        <v>-4.3786320020444691E-3</v>
      </c>
      <c r="L10" s="22">
        <f t="shared" si="2"/>
        <v>2.9854700114810839E-3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171932.76420000001</v>
      </c>
      <c r="F11" s="25">
        <f>VLOOKUP(C11,RA!B15:I46,8,0)</f>
        <v>-868.06269999999995</v>
      </c>
      <c r="G11" s="16">
        <f t="shared" si="0"/>
        <v>172800.82690000001</v>
      </c>
      <c r="H11" s="27">
        <f>RA!J15</f>
        <v>-0.50488497875264204</v>
      </c>
      <c r="I11" s="20">
        <f>VLOOKUP(B11,RMS!B:D,3,FALSE)</f>
        <v>171932.938468376</v>
      </c>
      <c r="J11" s="21">
        <f>VLOOKUP(B11,RMS!B:E,4,FALSE)</f>
        <v>172800.827412821</v>
      </c>
      <c r="K11" s="22">
        <f t="shared" si="1"/>
        <v>-0.17426837599487044</v>
      </c>
      <c r="L11" s="22">
        <f t="shared" si="2"/>
        <v>-5.1282098866067827E-4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730023.19350000005</v>
      </c>
      <c r="F12" s="25">
        <f>VLOOKUP(C12,RA!B16:I47,8,0)</f>
        <v>35487.501100000001</v>
      </c>
      <c r="G12" s="16">
        <f t="shared" si="0"/>
        <v>694535.69240000006</v>
      </c>
      <c r="H12" s="27">
        <f>RA!J16</f>
        <v>4.8611470725826997</v>
      </c>
      <c r="I12" s="20">
        <f>VLOOKUP(B12,RMS!B:D,3,FALSE)</f>
        <v>730022.73392393196</v>
      </c>
      <c r="J12" s="21">
        <f>VLOOKUP(B12,RMS!B:E,4,FALSE)</f>
        <v>694535.692834188</v>
      </c>
      <c r="K12" s="22">
        <f t="shared" si="1"/>
        <v>0.45957606809679419</v>
      </c>
      <c r="L12" s="22">
        <f t="shared" si="2"/>
        <v>-4.3418793939054012E-4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596070.37210000004</v>
      </c>
      <c r="F13" s="25">
        <f>VLOOKUP(C13,RA!B17:I48,8,0)</f>
        <v>61975.371500000001</v>
      </c>
      <c r="G13" s="16">
        <f t="shared" si="0"/>
        <v>534095.00060000003</v>
      </c>
      <c r="H13" s="27">
        <f>RA!J17</f>
        <v>10.397324611464301</v>
      </c>
      <c r="I13" s="20">
        <f>VLOOKUP(B13,RMS!B:D,3,FALSE)</f>
        <v>596070.46271880297</v>
      </c>
      <c r="J13" s="21">
        <f>VLOOKUP(B13,RMS!B:E,4,FALSE)</f>
        <v>534095.00093333295</v>
      </c>
      <c r="K13" s="22">
        <f t="shared" si="1"/>
        <v>-9.061880293302238E-2</v>
      </c>
      <c r="L13" s="22">
        <f t="shared" si="2"/>
        <v>-3.3333292230963707E-4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1817863.45</v>
      </c>
      <c r="F14" s="25">
        <f>VLOOKUP(C14,RA!B18:I49,8,0)</f>
        <v>284210.49050000001</v>
      </c>
      <c r="G14" s="16">
        <f t="shared" si="0"/>
        <v>1533652.9594999999</v>
      </c>
      <c r="H14" s="27">
        <f>RA!J18</f>
        <v>15.6343145850696</v>
      </c>
      <c r="I14" s="20">
        <f>VLOOKUP(B14,RMS!B:D,3,FALSE)</f>
        <v>1817863.49607486</v>
      </c>
      <c r="J14" s="21">
        <f>VLOOKUP(B14,RMS!B:E,4,FALSE)</f>
        <v>1533652.9491049501</v>
      </c>
      <c r="K14" s="22">
        <f t="shared" si="1"/>
        <v>-4.6074860030785203E-2</v>
      </c>
      <c r="L14" s="22">
        <f t="shared" si="2"/>
        <v>1.0395049815997481E-2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584811.66249999998</v>
      </c>
      <c r="F15" s="25">
        <f>VLOOKUP(C15,RA!B19:I50,8,0)</f>
        <v>53615.517399999997</v>
      </c>
      <c r="G15" s="16">
        <f t="shared" si="0"/>
        <v>531196.14509999997</v>
      </c>
      <c r="H15" s="27">
        <f>RA!J19</f>
        <v>9.1679972951975799</v>
      </c>
      <c r="I15" s="20">
        <f>VLOOKUP(B15,RMS!B:D,3,FALSE)</f>
        <v>584811.64052649599</v>
      </c>
      <c r="J15" s="21">
        <f>VLOOKUP(B15,RMS!B:E,4,FALSE)</f>
        <v>531196.14565641002</v>
      </c>
      <c r="K15" s="22">
        <f t="shared" si="1"/>
        <v>2.1973503986373544E-2</v>
      </c>
      <c r="L15" s="22">
        <f t="shared" si="2"/>
        <v>-5.5641005747020245E-4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769462.96140000003</v>
      </c>
      <c r="F16" s="25">
        <f>VLOOKUP(C16,RA!B20:I51,8,0)</f>
        <v>74619.331200000001</v>
      </c>
      <c r="G16" s="16">
        <f t="shared" si="0"/>
        <v>694843.63020000001</v>
      </c>
      <c r="H16" s="27">
        <f>RA!J20</f>
        <v>9.6975858414593201</v>
      </c>
      <c r="I16" s="20">
        <f>VLOOKUP(B16,RMS!B:D,3,FALSE)</f>
        <v>769463.16760000004</v>
      </c>
      <c r="J16" s="21">
        <f>VLOOKUP(B16,RMS!B:E,4,FALSE)</f>
        <v>694843.63020000001</v>
      </c>
      <c r="K16" s="22">
        <f t="shared" si="1"/>
        <v>-0.20620000001508743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399708.53529999999</v>
      </c>
      <c r="F17" s="25">
        <f>VLOOKUP(C17,RA!B21:I52,8,0)</f>
        <v>50462.794500000004</v>
      </c>
      <c r="G17" s="16">
        <f t="shared" si="0"/>
        <v>349245.74079999997</v>
      </c>
      <c r="H17" s="27">
        <f>RA!J21</f>
        <v>12.6248979052012</v>
      </c>
      <c r="I17" s="20">
        <f>VLOOKUP(B17,RMS!B:D,3,FALSE)</f>
        <v>399708.12689080299</v>
      </c>
      <c r="J17" s="21">
        <f>VLOOKUP(B17,RMS!B:E,4,FALSE)</f>
        <v>349245.74081361498</v>
      </c>
      <c r="K17" s="22">
        <f t="shared" si="1"/>
        <v>0.40840919699985534</v>
      </c>
      <c r="L17" s="22">
        <f t="shared" si="2"/>
        <v>-1.361500471830368E-5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1200373.3333000001</v>
      </c>
      <c r="F18" s="25">
        <f>VLOOKUP(C18,RA!B22:I53,8,0)</f>
        <v>148488.9963</v>
      </c>
      <c r="G18" s="16">
        <f t="shared" si="0"/>
        <v>1051884.3370000001</v>
      </c>
      <c r="H18" s="27">
        <f>RA!J22</f>
        <v>12.370234507941101</v>
      </c>
      <c r="I18" s="20">
        <f>VLOOKUP(B18,RMS!B:D,3,FALSE)</f>
        <v>1200374.7069999999</v>
      </c>
      <c r="J18" s="21">
        <f>VLOOKUP(B18,RMS!B:E,4,FALSE)</f>
        <v>1051884.3400999999</v>
      </c>
      <c r="K18" s="22">
        <f t="shared" si="1"/>
        <v>-1.3736999998800457</v>
      </c>
      <c r="L18" s="22">
        <f t="shared" si="2"/>
        <v>-3.0999998562037945E-3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3522851.1814000001</v>
      </c>
      <c r="F19" s="25">
        <f>VLOOKUP(C19,RA!B23:I54,8,0)</f>
        <v>388995.60580000002</v>
      </c>
      <c r="G19" s="16">
        <f t="shared" si="0"/>
        <v>3133855.5756000001</v>
      </c>
      <c r="H19" s="27">
        <f>RA!J23</f>
        <v>11.042067512071601</v>
      </c>
      <c r="I19" s="20">
        <f>VLOOKUP(B19,RMS!B:D,3,FALSE)</f>
        <v>3522853.2337888898</v>
      </c>
      <c r="J19" s="21">
        <f>VLOOKUP(B19,RMS!B:E,4,FALSE)</f>
        <v>3133855.63114359</v>
      </c>
      <c r="K19" s="22">
        <f t="shared" si="1"/>
        <v>-2.0523888897150755</v>
      </c>
      <c r="L19" s="22">
        <f t="shared" si="2"/>
        <v>-5.5543589871376753E-2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214861.64069999999</v>
      </c>
      <c r="F20" s="25">
        <f>VLOOKUP(C20,RA!B24:I55,8,0)</f>
        <v>35786.473599999998</v>
      </c>
      <c r="G20" s="16">
        <f t="shared" si="0"/>
        <v>179075.16709999999</v>
      </c>
      <c r="H20" s="27">
        <f>RA!J24</f>
        <v>16.655589840704401</v>
      </c>
      <c r="I20" s="20">
        <f>VLOOKUP(B20,RMS!B:D,3,FALSE)</f>
        <v>214861.619963876</v>
      </c>
      <c r="J20" s="21">
        <f>VLOOKUP(B20,RMS!B:E,4,FALSE)</f>
        <v>179075.15843563201</v>
      </c>
      <c r="K20" s="22">
        <f t="shared" si="1"/>
        <v>2.0736123988172039E-2</v>
      </c>
      <c r="L20" s="22">
        <f t="shared" si="2"/>
        <v>8.6643679824192077E-3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215491.40030000001</v>
      </c>
      <c r="F21" s="25">
        <f>VLOOKUP(C21,RA!B25:I56,8,0)</f>
        <v>13451.017599999999</v>
      </c>
      <c r="G21" s="16">
        <f t="shared" si="0"/>
        <v>202040.38270000002</v>
      </c>
      <c r="H21" s="27">
        <f>RA!J25</f>
        <v>6.2420206009492398</v>
      </c>
      <c r="I21" s="20">
        <f>VLOOKUP(B21,RMS!B:D,3,FALSE)</f>
        <v>215491.39944816599</v>
      </c>
      <c r="J21" s="21">
        <f>VLOOKUP(B21,RMS!B:E,4,FALSE)</f>
        <v>202040.42605229901</v>
      </c>
      <c r="K21" s="22">
        <f t="shared" si="1"/>
        <v>8.5183401824906468E-4</v>
      </c>
      <c r="L21" s="22">
        <f t="shared" si="2"/>
        <v>-4.335229899152182E-2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450325.49680000002</v>
      </c>
      <c r="F22" s="25">
        <f>VLOOKUP(C22,RA!B26:I57,8,0)</f>
        <v>97865.422300000006</v>
      </c>
      <c r="G22" s="16">
        <f t="shared" si="0"/>
        <v>352460.07449999999</v>
      </c>
      <c r="H22" s="27">
        <f>RA!J26</f>
        <v>21.732152186680299</v>
      </c>
      <c r="I22" s="20">
        <f>VLOOKUP(B22,RMS!B:D,3,FALSE)</f>
        <v>450325.43401518802</v>
      </c>
      <c r="J22" s="21">
        <f>VLOOKUP(B22,RMS!B:E,4,FALSE)</f>
        <v>352460.07978129602</v>
      </c>
      <c r="K22" s="22">
        <f t="shared" si="1"/>
        <v>6.2784812005702406E-2</v>
      </c>
      <c r="L22" s="22">
        <f t="shared" si="2"/>
        <v>-5.281296034809202E-3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235274.54819999999</v>
      </c>
      <c r="F23" s="25">
        <f>VLOOKUP(C23,RA!B27:I58,8,0)</f>
        <v>59292.253400000001</v>
      </c>
      <c r="G23" s="16">
        <f t="shared" si="0"/>
        <v>175982.29479999997</v>
      </c>
      <c r="H23" s="27">
        <f>RA!J27</f>
        <v>25.201303691208199</v>
      </c>
      <c r="I23" s="20">
        <f>VLOOKUP(B23,RMS!B:D,3,FALSE)</f>
        <v>235274.48818814001</v>
      </c>
      <c r="J23" s="21">
        <f>VLOOKUP(B23,RMS!B:E,4,FALSE)</f>
        <v>175982.31528177901</v>
      </c>
      <c r="K23" s="22">
        <f t="shared" si="1"/>
        <v>6.0011859983205795E-2</v>
      </c>
      <c r="L23" s="22">
        <f t="shared" si="2"/>
        <v>-2.048177903634496E-2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510433.34960000002</v>
      </c>
      <c r="F24" s="25">
        <f>VLOOKUP(C24,RA!B28:I59,8,0)</f>
        <v>35720.9447</v>
      </c>
      <c r="G24" s="16">
        <f t="shared" si="0"/>
        <v>474712.40490000002</v>
      </c>
      <c r="H24" s="27">
        <f>RA!J28</f>
        <v>6.9981604313261698</v>
      </c>
      <c r="I24" s="20">
        <f>VLOOKUP(B24,RMS!B:D,3,FALSE)</f>
        <v>510433.34795663698</v>
      </c>
      <c r="J24" s="21">
        <f>VLOOKUP(B24,RMS!B:E,4,FALSE)</f>
        <v>474712.40992123901</v>
      </c>
      <c r="K24" s="22">
        <f t="shared" si="1"/>
        <v>1.6433630371466279E-3</v>
      </c>
      <c r="L24" s="22">
        <f t="shared" si="2"/>
        <v>-5.0212389905937016E-3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576625.59259999997</v>
      </c>
      <c r="F25" s="25">
        <f>VLOOKUP(C25,RA!B29:I60,8,0)</f>
        <v>95401.540999999997</v>
      </c>
      <c r="G25" s="16">
        <f t="shared" si="0"/>
        <v>481224.05160000001</v>
      </c>
      <c r="H25" s="27">
        <f>RA!J29</f>
        <v>16.544798258057799</v>
      </c>
      <c r="I25" s="20">
        <f>VLOOKUP(B25,RMS!B:D,3,FALSE)</f>
        <v>576625.59158761101</v>
      </c>
      <c r="J25" s="21">
        <f>VLOOKUP(B25,RMS!B:E,4,FALSE)</f>
        <v>481224.05879204802</v>
      </c>
      <c r="K25" s="22">
        <f t="shared" si="1"/>
        <v>1.0123889660462737E-3</v>
      </c>
      <c r="L25" s="22">
        <f t="shared" si="2"/>
        <v>-7.1920480113476515E-3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951024.61620000005</v>
      </c>
      <c r="F26" s="25">
        <f>VLOOKUP(C26,RA!B30:I61,8,0)</f>
        <v>97990.493400000007</v>
      </c>
      <c r="G26" s="16">
        <f t="shared" si="0"/>
        <v>853034.12280000001</v>
      </c>
      <c r="H26" s="27">
        <f>RA!J30</f>
        <v>10.3036758177238</v>
      </c>
      <c r="I26" s="20">
        <f>VLOOKUP(B26,RMS!B:D,3,FALSE)</f>
        <v>951024.61673185101</v>
      </c>
      <c r="J26" s="21">
        <f>VLOOKUP(B26,RMS!B:E,4,FALSE)</f>
        <v>853034.15508201602</v>
      </c>
      <c r="K26" s="22">
        <f t="shared" si="1"/>
        <v>-5.3185096476227045E-4</v>
      </c>
      <c r="L26" s="22">
        <f t="shared" si="2"/>
        <v>-3.2282016007229686E-2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647300.13820000004</v>
      </c>
      <c r="F27" s="25">
        <f>VLOOKUP(C27,RA!B31:I62,8,0)</f>
        <v>6014.6239999999998</v>
      </c>
      <c r="G27" s="16">
        <f t="shared" si="0"/>
        <v>641285.51420000009</v>
      </c>
      <c r="H27" s="27">
        <f>RA!J31</f>
        <v>0.92918626847900199</v>
      </c>
      <c r="I27" s="20">
        <f>VLOOKUP(B27,RMS!B:D,3,FALSE)</f>
        <v>647300.08521061903</v>
      </c>
      <c r="J27" s="21">
        <f>VLOOKUP(B27,RMS!B:E,4,FALSE)</f>
        <v>641285.50377433596</v>
      </c>
      <c r="K27" s="22">
        <f t="shared" si="1"/>
        <v>5.2989381016232073E-2</v>
      </c>
      <c r="L27" s="22">
        <f t="shared" si="2"/>
        <v>1.042566413525492E-2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127110.2044</v>
      </c>
      <c r="F28" s="25">
        <f>VLOOKUP(C28,RA!B32:I63,8,0)</f>
        <v>30620.4251</v>
      </c>
      <c r="G28" s="16">
        <f t="shared" si="0"/>
        <v>96489.779299999995</v>
      </c>
      <c r="H28" s="27">
        <f>RA!J32</f>
        <v>24.0896671077967</v>
      </c>
      <c r="I28" s="20">
        <f>VLOOKUP(B28,RMS!B:D,3,FALSE)</f>
        <v>127110.06245576699</v>
      </c>
      <c r="J28" s="21">
        <f>VLOOKUP(B28,RMS!B:E,4,FALSE)</f>
        <v>96489.771132005801</v>
      </c>
      <c r="K28" s="22">
        <f t="shared" si="1"/>
        <v>0.14194423300796188</v>
      </c>
      <c r="L28" s="22">
        <f t="shared" si="2"/>
        <v>8.1679941940819845E-3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105086.9188</v>
      </c>
      <c r="F30" s="25">
        <f>VLOOKUP(C30,RA!B34:I66,8,0)</f>
        <v>12485.766799999999</v>
      </c>
      <c r="G30" s="16">
        <f t="shared" si="0"/>
        <v>92601.152000000002</v>
      </c>
      <c r="H30" s="27">
        <f>RA!J34</f>
        <v>11.8813710998252</v>
      </c>
      <c r="I30" s="20">
        <f>VLOOKUP(B30,RMS!B:D,3,FALSE)</f>
        <v>105086.9181</v>
      </c>
      <c r="J30" s="21">
        <f>VLOOKUP(B30,RMS!B:E,4,FALSE)</f>
        <v>92601.158100000001</v>
      </c>
      <c r="K30" s="22">
        <f t="shared" si="1"/>
        <v>7.0000000414438546E-4</v>
      </c>
      <c r="L30" s="22">
        <f t="shared" si="2"/>
        <v>-6.0999999986961484E-3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11.8813710998252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353459.82939999999</v>
      </c>
      <c r="F34" s="25">
        <f>VLOOKUP(C34,RA!B8:I70,8,0)</f>
        <v>21534.8508</v>
      </c>
      <c r="G34" s="16">
        <f t="shared" si="0"/>
        <v>331924.97859999997</v>
      </c>
      <c r="H34" s="27">
        <f>RA!J36</f>
        <v>0</v>
      </c>
      <c r="I34" s="20">
        <f>VLOOKUP(B34,RMS!B:D,3,FALSE)</f>
        <v>353459.829059829</v>
      </c>
      <c r="J34" s="21">
        <f>VLOOKUP(B34,RMS!B:E,4,FALSE)</f>
        <v>331924.97435897402</v>
      </c>
      <c r="K34" s="22">
        <f t="shared" si="1"/>
        <v>3.4017098369076848E-4</v>
      </c>
      <c r="L34" s="22">
        <f t="shared" si="2"/>
        <v>4.2410259484313428E-3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512395.66830000002</v>
      </c>
      <c r="F35" s="25">
        <f>VLOOKUP(C35,RA!B8:I71,8,0)</f>
        <v>39655.272299999997</v>
      </c>
      <c r="G35" s="16">
        <f t="shared" si="0"/>
        <v>472740.39600000001</v>
      </c>
      <c r="H35" s="27">
        <f>RA!J37</f>
        <v>0</v>
      </c>
      <c r="I35" s="20">
        <f>VLOOKUP(B35,RMS!B:D,3,FALSE)</f>
        <v>512395.65625128202</v>
      </c>
      <c r="J35" s="21">
        <f>VLOOKUP(B35,RMS!B:E,4,FALSE)</f>
        <v>472740.401848718</v>
      </c>
      <c r="K35" s="22">
        <f t="shared" si="1"/>
        <v>1.204871799563989E-2</v>
      </c>
      <c r="L35" s="22">
        <f t="shared" si="2"/>
        <v>-5.8487179921939969E-3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6.0925879007398196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7.7391896054793401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7032.2254999999996</v>
      </c>
      <c r="F38" s="25">
        <f>VLOOKUP(C38,RA!B8:I74,8,0)</f>
        <v>1070.6214</v>
      </c>
      <c r="G38" s="16">
        <f t="shared" si="0"/>
        <v>5961.6040999999996</v>
      </c>
      <c r="H38" s="27">
        <f>RA!J40</f>
        <v>0</v>
      </c>
      <c r="I38" s="20">
        <f>VLOOKUP(B38,RMS!B:D,3,FALSE)</f>
        <v>7032.22524771197</v>
      </c>
      <c r="J38" s="21">
        <f>VLOOKUP(B38,RMS!B:E,4,FALSE)</f>
        <v>5961.6041903033101</v>
      </c>
      <c r="K38" s="22">
        <f t="shared" si="1"/>
        <v>2.5228802951460239E-4</v>
      </c>
      <c r="L38" s="22">
        <f t="shared" si="2"/>
        <v>-9.0303310571471229E-5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5" t="s">
        <v>46</v>
      </c>
      <c r="W1" s="43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5"/>
      <c r="W2" s="43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6" t="s">
        <v>47</v>
      </c>
      <c r="W3" s="43"/>
    </row>
    <row r="4" spans="1:23" ht="14.25" thickTop="1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52" t="s">
        <v>4</v>
      </c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50" t="s">
        <v>5</v>
      </c>
      <c r="B7" s="49"/>
      <c r="C7" s="48"/>
      <c r="D7" s="64">
        <v>16728385.911599999</v>
      </c>
      <c r="E7" s="64">
        <v>18323804.423</v>
      </c>
      <c r="F7" s="65">
        <v>91.293191770823299</v>
      </c>
      <c r="G7" s="64">
        <v>13730773.270400001</v>
      </c>
      <c r="H7" s="65">
        <v>21.831346146120399</v>
      </c>
      <c r="I7" s="64">
        <v>2052522.8163000001</v>
      </c>
      <c r="J7" s="65">
        <v>12.2697002995173</v>
      </c>
      <c r="K7" s="64">
        <v>1958226.7807</v>
      </c>
      <c r="L7" s="65">
        <v>14.261591405936599</v>
      </c>
      <c r="M7" s="65">
        <v>4.8153787155486003E-2</v>
      </c>
      <c r="N7" s="64">
        <v>125625518.5676</v>
      </c>
      <c r="O7" s="64">
        <v>1760408362.7693</v>
      </c>
      <c r="P7" s="64">
        <v>865893</v>
      </c>
      <c r="Q7" s="64">
        <v>1064925</v>
      </c>
      <c r="R7" s="65">
        <v>-18.689766884991901</v>
      </c>
      <c r="S7" s="64">
        <v>19.319229872051199</v>
      </c>
      <c r="T7" s="64">
        <v>19.6800949131629</v>
      </c>
      <c r="U7" s="66">
        <v>-1.86790593363038</v>
      </c>
      <c r="V7" s="54"/>
      <c r="W7" s="54"/>
    </row>
    <row r="8" spans="1:23" ht="13.5" thickBot="1" x14ac:dyDescent="0.25">
      <c r="A8" s="47">
        <v>42069</v>
      </c>
      <c r="B8" s="46" t="s">
        <v>6</v>
      </c>
      <c r="C8" s="53"/>
      <c r="D8" s="67">
        <v>836618.16879999998</v>
      </c>
      <c r="E8" s="67">
        <v>747836.63029999996</v>
      </c>
      <c r="F8" s="68">
        <v>111.871782539508</v>
      </c>
      <c r="G8" s="67">
        <v>613737.59219999996</v>
      </c>
      <c r="H8" s="68">
        <v>36.315288395658399</v>
      </c>
      <c r="I8" s="67">
        <v>193774.35949999999</v>
      </c>
      <c r="J8" s="68">
        <v>23.161624588901699</v>
      </c>
      <c r="K8" s="67">
        <v>-8134.8549999999996</v>
      </c>
      <c r="L8" s="68">
        <v>-1.3254614192426799</v>
      </c>
      <c r="M8" s="68">
        <v>-24.820259795657101</v>
      </c>
      <c r="N8" s="67">
        <v>5852881.9970000004</v>
      </c>
      <c r="O8" s="67">
        <v>74720859.407700002</v>
      </c>
      <c r="P8" s="67">
        <v>33907</v>
      </c>
      <c r="Q8" s="67">
        <v>32285</v>
      </c>
      <c r="R8" s="68">
        <v>5.0240049558618596</v>
      </c>
      <c r="S8" s="67">
        <v>24.673907122423099</v>
      </c>
      <c r="T8" s="67">
        <v>24.992003964689498</v>
      </c>
      <c r="U8" s="69">
        <v>-1.2892033705407999</v>
      </c>
      <c r="V8" s="54"/>
      <c r="W8" s="54"/>
    </row>
    <row r="9" spans="1:23" ht="12" customHeight="1" thickBot="1" x14ac:dyDescent="0.25">
      <c r="A9" s="42"/>
      <c r="B9" s="46" t="s">
        <v>7</v>
      </c>
      <c r="C9" s="53"/>
      <c r="D9" s="67">
        <v>164778.30530000001</v>
      </c>
      <c r="E9" s="67">
        <v>103080.2651</v>
      </c>
      <c r="F9" s="68">
        <v>159.85436702180201</v>
      </c>
      <c r="G9" s="67">
        <v>90456.596399999995</v>
      </c>
      <c r="H9" s="68">
        <v>82.162840365282705</v>
      </c>
      <c r="I9" s="67">
        <v>31061.876799999998</v>
      </c>
      <c r="J9" s="68">
        <v>18.85070776972</v>
      </c>
      <c r="K9" s="67">
        <v>19321.825000000001</v>
      </c>
      <c r="L9" s="68">
        <v>21.360327238666699</v>
      </c>
      <c r="M9" s="68">
        <v>0.607605741176105</v>
      </c>
      <c r="N9" s="67">
        <v>1783305.4971</v>
      </c>
      <c r="O9" s="67">
        <v>11846437.669299999</v>
      </c>
      <c r="P9" s="67">
        <v>8778</v>
      </c>
      <c r="Q9" s="67">
        <v>9180</v>
      </c>
      <c r="R9" s="68">
        <v>-4.3790849673202601</v>
      </c>
      <c r="S9" s="67">
        <v>18.771736762360401</v>
      </c>
      <c r="T9" s="67">
        <v>18.485636830065399</v>
      </c>
      <c r="U9" s="69">
        <v>1.5240994262648699</v>
      </c>
      <c r="V9" s="54"/>
      <c r="W9" s="54"/>
    </row>
    <row r="10" spans="1:23" ht="13.5" thickBot="1" x14ac:dyDescent="0.25">
      <c r="A10" s="42"/>
      <c r="B10" s="46" t="s">
        <v>8</v>
      </c>
      <c r="C10" s="53"/>
      <c r="D10" s="67">
        <v>177785.55420000001</v>
      </c>
      <c r="E10" s="67">
        <v>121255.97719999999</v>
      </c>
      <c r="F10" s="68">
        <v>146.620033342158</v>
      </c>
      <c r="G10" s="67">
        <v>98855.287899999996</v>
      </c>
      <c r="H10" s="68">
        <v>79.844253126695904</v>
      </c>
      <c r="I10" s="67">
        <v>40126.6806</v>
      </c>
      <c r="J10" s="68">
        <v>22.570270560261299</v>
      </c>
      <c r="K10" s="67">
        <v>25745.861499999999</v>
      </c>
      <c r="L10" s="68">
        <v>26.043990207224901</v>
      </c>
      <c r="M10" s="68">
        <v>0.55856818386131701</v>
      </c>
      <c r="N10" s="67">
        <v>1667567.0796000001</v>
      </c>
      <c r="O10" s="67">
        <v>19672887.681499999</v>
      </c>
      <c r="P10" s="67">
        <v>93822</v>
      </c>
      <c r="Q10" s="67">
        <v>121376</v>
      </c>
      <c r="R10" s="68">
        <v>-22.701357764302699</v>
      </c>
      <c r="S10" s="67">
        <v>1.8949239432116101</v>
      </c>
      <c r="T10" s="67">
        <v>1.5464094994068001</v>
      </c>
      <c r="U10" s="69">
        <v>18.392001697658198</v>
      </c>
      <c r="V10" s="54"/>
      <c r="W10" s="54"/>
    </row>
    <row r="11" spans="1:23" ht="13.5" thickBot="1" x14ac:dyDescent="0.25">
      <c r="A11" s="42"/>
      <c r="B11" s="46" t="s">
        <v>9</v>
      </c>
      <c r="C11" s="53"/>
      <c r="D11" s="67">
        <v>73210.997600000002</v>
      </c>
      <c r="E11" s="67">
        <v>72749.783599999995</v>
      </c>
      <c r="F11" s="68">
        <v>100.633973019818</v>
      </c>
      <c r="G11" s="67">
        <v>65851.166100000002</v>
      </c>
      <c r="H11" s="68">
        <v>11.176463433955799</v>
      </c>
      <c r="I11" s="67">
        <v>16072.102699999999</v>
      </c>
      <c r="J11" s="68">
        <v>21.953126206273701</v>
      </c>
      <c r="K11" s="67">
        <v>16767.741900000001</v>
      </c>
      <c r="L11" s="68">
        <v>25.4630903187605</v>
      </c>
      <c r="M11" s="68">
        <v>-4.1486754993526997E-2</v>
      </c>
      <c r="N11" s="67">
        <v>482593.55089999997</v>
      </c>
      <c r="O11" s="67">
        <v>5808717.3793000001</v>
      </c>
      <c r="P11" s="67">
        <v>3515</v>
      </c>
      <c r="Q11" s="67">
        <v>3414</v>
      </c>
      <c r="R11" s="68">
        <v>2.95840656121851</v>
      </c>
      <c r="S11" s="67">
        <v>20.828164324324302</v>
      </c>
      <c r="T11" s="67">
        <v>20.345141388400702</v>
      </c>
      <c r="U11" s="69">
        <v>2.3190854863744401</v>
      </c>
      <c r="V11" s="54"/>
      <c r="W11" s="54"/>
    </row>
    <row r="12" spans="1:23" ht="13.5" thickBot="1" x14ac:dyDescent="0.25">
      <c r="A12" s="42"/>
      <c r="B12" s="46" t="s">
        <v>10</v>
      </c>
      <c r="C12" s="53"/>
      <c r="D12" s="67">
        <v>220255.7892</v>
      </c>
      <c r="E12" s="67">
        <v>115127.25049999999</v>
      </c>
      <c r="F12" s="68">
        <v>191.31507809265401</v>
      </c>
      <c r="G12" s="67">
        <v>191503.26180000001</v>
      </c>
      <c r="H12" s="68">
        <v>15.014118887451801</v>
      </c>
      <c r="I12" s="67">
        <v>17998.328399999999</v>
      </c>
      <c r="J12" s="68">
        <v>8.1715574720521307</v>
      </c>
      <c r="K12" s="67">
        <v>17662.915199999999</v>
      </c>
      <c r="L12" s="68">
        <v>9.2232973130486897</v>
      </c>
      <c r="M12" s="68">
        <v>1.8989685236104E-2</v>
      </c>
      <c r="N12" s="67">
        <v>1167518.8259000001</v>
      </c>
      <c r="O12" s="67">
        <v>21365461.186000001</v>
      </c>
      <c r="P12" s="67">
        <v>2420</v>
      </c>
      <c r="Q12" s="67">
        <v>1699</v>
      </c>
      <c r="R12" s="68">
        <v>42.436727486756901</v>
      </c>
      <c r="S12" s="67">
        <v>91.014788925619797</v>
      </c>
      <c r="T12" s="67">
        <v>87.633395585638596</v>
      </c>
      <c r="U12" s="69">
        <v>3.7152130767941598</v>
      </c>
      <c r="V12" s="54"/>
      <c r="W12" s="54"/>
    </row>
    <row r="13" spans="1:23" ht="13.5" thickBot="1" x14ac:dyDescent="0.25">
      <c r="A13" s="42"/>
      <c r="B13" s="46" t="s">
        <v>11</v>
      </c>
      <c r="C13" s="53"/>
      <c r="D13" s="67">
        <v>408067.71710000001</v>
      </c>
      <c r="E13" s="67">
        <v>348710.2352</v>
      </c>
      <c r="F13" s="68">
        <v>117.02200735976599</v>
      </c>
      <c r="G13" s="67">
        <v>286426.98810000002</v>
      </c>
      <c r="H13" s="68">
        <v>42.468319695325498</v>
      </c>
      <c r="I13" s="67">
        <v>86508.345600000001</v>
      </c>
      <c r="J13" s="68">
        <v>21.1995073304955</v>
      </c>
      <c r="K13" s="67">
        <v>48235.705199999997</v>
      </c>
      <c r="L13" s="68">
        <v>16.840488921791</v>
      </c>
      <c r="M13" s="68">
        <v>0.79345041689159401</v>
      </c>
      <c r="N13" s="67">
        <v>2551268.5654000002</v>
      </c>
      <c r="O13" s="67">
        <v>28604486.286499999</v>
      </c>
      <c r="P13" s="67">
        <v>15471</v>
      </c>
      <c r="Q13" s="67">
        <v>12434</v>
      </c>
      <c r="R13" s="68">
        <v>24.424963808911102</v>
      </c>
      <c r="S13" s="67">
        <v>26.3762986943313</v>
      </c>
      <c r="T13" s="67">
        <v>27.722226507961999</v>
      </c>
      <c r="U13" s="69">
        <v>-5.1027925837068802</v>
      </c>
      <c r="V13" s="54"/>
      <c r="W13" s="54"/>
    </row>
    <row r="14" spans="1:23" ht="13.5" thickBot="1" x14ac:dyDescent="0.25">
      <c r="A14" s="42"/>
      <c r="B14" s="46" t="s">
        <v>12</v>
      </c>
      <c r="C14" s="53"/>
      <c r="D14" s="67">
        <v>148150.29670000001</v>
      </c>
      <c r="E14" s="67">
        <v>127681.37790000001</v>
      </c>
      <c r="F14" s="68">
        <v>116.031248359515</v>
      </c>
      <c r="G14" s="67">
        <v>119245.0618</v>
      </c>
      <c r="H14" s="68">
        <v>24.240194489965901</v>
      </c>
      <c r="I14" s="67">
        <v>23103.870699999999</v>
      </c>
      <c r="J14" s="68">
        <v>15.5948865541489</v>
      </c>
      <c r="K14" s="67">
        <v>20131.497899999998</v>
      </c>
      <c r="L14" s="68">
        <v>16.8824583560239</v>
      </c>
      <c r="M14" s="68">
        <v>0.14764787075282701</v>
      </c>
      <c r="N14" s="67">
        <v>945853.79700000002</v>
      </c>
      <c r="O14" s="67">
        <v>15760433.532099999</v>
      </c>
      <c r="P14" s="67">
        <v>2621</v>
      </c>
      <c r="Q14" s="67">
        <v>3327</v>
      </c>
      <c r="R14" s="68">
        <v>-21.220318605350201</v>
      </c>
      <c r="S14" s="67">
        <v>56.524340595192697</v>
      </c>
      <c r="T14" s="67">
        <v>45.638016110610202</v>
      </c>
      <c r="U14" s="69">
        <v>19.2595338042889</v>
      </c>
      <c r="V14" s="54"/>
      <c r="W14" s="54"/>
    </row>
    <row r="15" spans="1:23" ht="13.5" thickBot="1" x14ac:dyDescent="0.25">
      <c r="A15" s="42"/>
      <c r="B15" s="46" t="s">
        <v>13</v>
      </c>
      <c r="C15" s="53"/>
      <c r="D15" s="67">
        <v>171932.76420000001</v>
      </c>
      <c r="E15" s="67">
        <v>120679.19070000001</v>
      </c>
      <c r="F15" s="68">
        <v>142.47092908288801</v>
      </c>
      <c r="G15" s="67">
        <v>110252.6225</v>
      </c>
      <c r="H15" s="68">
        <v>55.944376016996799</v>
      </c>
      <c r="I15" s="67">
        <v>-868.06269999999995</v>
      </c>
      <c r="J15" s="68">
        <v>-0.50488497875264204</v>
      </c>
      <c r="K15" s="67">
        <v>-7898.2266</v>
      </c>
      <c r="L15" s="68">
        <v>-7.1637539506146499</v>
      </c>
      <c r="M15" s="68">
        <v>-0.89009397375355104</v>
      </c>
      <c r="N15" s="67">
        <v>858229.0294</v>
      </c>
      <c r="O15" s="67">
        <v>11984705.7212</v>
      </c>
      <c r="P15" s="67">
        <v>8870</v>
      </c>
      <c r="Q15" s="67">
        <v>7314</v>
      </c>
      <c r="R15" s="68">
        <v>21.274268526114302</v>
      </c>
      <c r="S15" s="67">
        <v>19.383626178128502</v>
      </c>
      <c r="T15" s="67">
        <v>19.2875032813782</v>
      </c>
      <c r="U15" s="69">
        <v>0.49589739229909702</v>
      </c>
      <c r="V15" s="54"/>
      <c r="W15" s="54"/>
    </row>
    <row r="16" spans="1:23" ht="13.5" thickBot="1" x14ac:dyDescent="0.25">
      <c r="A16" s="42"/>
      <c r="B16" s="46" t="s">
        <v>14</v>
      </c>
      <c r="C16" s="53"/>
      <c r="D16" s="67">
        <v>730023.19350000005</v>
      </c>
      <c r="E16" s="67">
        <v>609487.99089999998</v>
      </c>
      <c r="F16" s="68">
        <v>119.77646883936301</v>
      </c>
      <c r="G16" s="67">
        <v>493327.0368</v>
      </c>
      <c r="H16" s="68">
        <v>47.979563057266397</v>
      </c>
      <c r="I16" s="67">
        <v>35487.501100000001</v>
      </c>
      <c r="J16" s="68">
        <v>4.8611470725826997</v>
      </c>
      <c r="K16" s="67">
        <v>32293.715800000002</v>
      </c>
      <c r="L16" s="68">
        <v>6.5461070225292</v>
      </c>
      <c r="M16" s="68">
        <v>9.8898043191425006E-2</v>
      </c>
      <c r="N16" s="67">
        <v>5713960.1742000002</v>
      </c>
      <c r="O16" s="67">
        <v>90874378.464599997</v>
      </c>
      <c r="P16" s="67">
        <v>40625</v>
      </c>
      <c r="Q16" s="67">
        <v>47031</v>
      </c>
      <c r="R16" s="68">
        <v>-13.620803299951101</v>
      </c>
      <c r="S16" s="67">
        <v>17.969801686153801</v>
      </c>
      <c r="T16" s="67">
        <v>19.283468040228801</v>
      </c>
      <c r="U16" s="69">
        <v>-7.3104109717980599</v>
      </c>
      <c r="V16" s="54"/>
      <c r="W16" s="54"/>
    </row>
    <row r="17" spans="1:21" ht="12" thickBot="1" x14ac:dyDescent="0.2">
      <c r="A17" s="42"/>
      <c r="B17" s="46" t="s">
        <v>15</v>
      </c>
      <c r="C17" s="53"/>
      <c r="D17" s="67">
        <v>596070.37210000004</v>
      </c>
      <c r="E17" s="67">
        <v>471821.26079999999</v>
      </c>
      <c r="F17" s="68">
        <v>126.33393651853</v>
      </c>
      <c r="G17" s="67">
        <v>449532.71960000001</v>
      </c>
      <c r="H17" s="68">
        <v>32.597772333544697</v>
      </c>
      <c r="I17" s="67">
        <v>61975.371500000001</v>
      </c>
      <c r="J17" s="68">
        <v>10.397324611464301</v>
      </c>
      <c r="K17" s="67">
        <v>32654.4529</v>
      </c>
      <c r="L17" s="68">
        <v>7.2640881244542896</v>
      </c>
      <c r="M17" s="68">
        <v>0.89791486293742195</v>
      </c>
      <c r="N17" s="67">
        <v>5617242.4540999997</v>
      </c>
      <c r="O17" s="67">
        <v>120772421.4549</v>
      </c>
      <c r="P17" s="67">
        <v>11673</v>
      </c>
      <c r="Q17" s="67">
        <v>15198</v>
      </c>
      <c r="R17" s="68">
        <v>-23.193841294907202</v>
      </c>
      <c r="S17" s="67">
        <v>51.0640257089009</v>
      </c>
      <c r="T17" s="67">
        <v>62.663412613501798</v>
      </c>
      <c r="U17" s="69">
        <v>-22.715378867160101</v>
      </c>
    </row>
    <row r="18" spans="1:21" ht="12" thickBot="1" x14ac:dyDescent="0.2">
      <c r="A18" s="42"/>
      <c r="B18" s="46" t="s">
        <v>16</v>
      </c>
      <c r="C18" s="53"/>
      <c r="D18" s="67">
        <v>1817863.45</v>
      </c>
      <c r="E18" s="67">
        <v>1996656.3951000001</v>
      </c>
      <c r="F18" s="68">
        <v>91.045382393346401</v>
      </c>
      <c r="G18" s="67">
        <v>1497449.0503</v>
      </c>
      <c r="H18" s="68">
        <v>21.397349020710099</v>
      </c>
      <c r="I18" s="67">
        <v>284210.49050000001</v>
      </c>
      <c r="J18" s="68">
        <v>15.6343145850696</v>
      </c>
      <c r="K18" s="67">
        <v>190762.51869999999</v>
      </c>
      <c r="L18" s="68">
        <v>12.7391658942775</v>
      </c>
      <c r="M18" s="68">
        <v>0.48986547481562498</v>
      </c>
      <c r="N18" s="67">
        <v>12871757.813100001</v>
      </c>
      <c r="O18" s="67">
        <v>259563385.3486</v>
      </c>
      <c r="P18" s="67">
        <v>80306</v>
      </c>
      <c r="Q18" s="67">
        <v>84544</v>
      </c>
      <c r="R18" s="68">
        <v>-5.0127744133232399</v>
      </c>
      <c r="S18" s="67">
        <v>22.636707717978702</v>
      </c>
      <c r="T18" s="67">
        <v>23.3741470453255</v>
      </c>
      <c r="U18" s="69">
        <v>-3.2577145781719898</v>
      </c>
    </row>
    <row r="19" spans="1:21" ht="12" thickBot="1" x14ac:dyDescent="0.2">
      <c r="A19" s="42"/>
      <c r="B19" s="46" t="s">
        <v>17</v>
      </c>
      <c r="C19" s="53"/>
      <c r="D19" s="67">
        <v>584811.66249999998</v>
      </c>
      <c r="E19" s="67">
        <v>768656.43200000003</v>
      </c>
      <c r="F19" s="68">
        <v>76.082322108247197</v>
      </c>
      <c r="G19" s="67">
        <v>542737.18440000003</v>
      </c>
      <c r="H19" s="68">
        <v>7.7522748227604197</v>
      </c>
      <c r="I19" s="67">
        <v>53615.517399999997</v>
      </c>
      <c r="J19" s="68">
        <v>9.1679972951975799</v>
      </c>
      <c r="K19" s="67">
        <v>56959.9643</v>
      </c>
      <c r="L19" s="68">
        <v>10.4949441345114</v>
      </c>
      <c r="M19" s="68">
        <v>-5.8715747825706002E-2</v>
      </c>
      <c r="N19" s="67">
        <v>4794659.4274000004</v>
      </c>
      <c r="O19" s="67">
        <v>68105953.234400004</v>
      </c>
      <c r="P19" s="67">
        <v>13438</v>
      </c>
      <c r="Q19" s="67">
        <v>14155</v>
      </c>
      <c r="R19" s="68">
        <v>-5.0653479335923697</v>
      </c>
      <c r="S19" s="67">
        <v>43.519248586099103</v>
      </c>
      <c r="T19" s="67">
        <v>45.097899632638601</v>
      </c>
      <c r="U19" s="69">
        <v>-3.6274777203845798</v>
      </c>
    </row>
    <row r="20" spans="1:21" ht="12" thickBot="1" x14ac:dyDescent="0.2">
      <c r="A20" s="42"/>
      <c r="B20" s="46" t="s">
        <v>18</v>
      </c>
      <c r="C20" s="53"/>
      <c r="D20" s="67">
        <v>769462.96140000003</v>
      </c>
      <c r="E20" s="67">
        <v>1088322.2309999999</v>
      </c>
      <c r="F20" s="68">
        <v>70.701759045478894</v>
      </c>
      <c r="G20" s="67">
        <v>745759.91929999995</v>
      </c>
      <c r="H20" s="68">
        <v>3.1783743650702698</v>
      </c>
      <c r="I20" s="67">
        <v>74619.331200000001</v>
      </c>
      <c r="J20" s="68">
        <v>9.6975858414593201</v>
      </c>
      <c r="K20" s="67">
        <v>46705.151400000002</v>
      </c>
      <c r="L20" s="68">
        <v>6.2627596618278103</v>
      </c>
      <c r="M20" s="68">
        <v>0.59766811504223105</v>
      </c>
      <c r="N20" s="67">
        <v>5719132.3295999998</v>
      </c>
      <c r="O20" s="67">
        <v>102357895.6974</v>
      </c>
      <c r="P20" s="67">
        <v>33163</v>
      </c>
      <c r="Q20" s="67">
        <v>39076</v>
      </c>
      <c r="R20" s="68">
        <v>-15.1320503633944</v>
      </c>
      <c r="S20" s="67">
        <v>23.202453378765501</v>
      </c>
      <c r="T20" s="67">
        <v>25.8239812391238</v>
      </c>
      <c r="U20" s="69">
        <v>-11.298494247842999</v>
      </c>
    </row>
    <row r="21" spans="1:21" ht="12" thickBot="1" x14ac:dyDescent="0.2">
      <c r="A21" s="42"/>
      <c r="B21" s="46" t="s">
        <v>19</v>
      </c>
      <c r="C21" s="53"/>
      <c r="D21" s="67">
        <v>399708.53529999999</v>
      </c>
      <c r="E21" s="67">
        <v>404619.13010000001</v>
      </c>
      <c r="F21" s="68">
        <v>98.786366131827094</v>
      </c>
      <c r="G21" s="67">
        <v>330183.44170000002</v>
      </c>
      <c r="H21" s="68">
        <v>21.056505208752899</v>
      </c>
      <c r="I21" s="67">
        <v>50462.794500000004</v>
      </c>
      <c r="J21" s="68">
        <v>12.6248979052012</v>
      </c>
      <c r="K21" s="67">
        <v>44706.517399999997</v>
      </c>
      <c r="L21" s="68">
        <v>13.5399029005881</v>
      </c>
      <c r="M21" s="68">
        <v>0.12875700087522399</v>
      </c>
      <c r="N21" s="67">
        <v>3134927.9212000002</v>
      </c>
      <c r="O21" s="67">
        <v>42040853.740099996</v>
      </c>
      <c r="P21" s="67">
        <v>31580</v>
      </c>
      <c r="Q21" s="67">
        <v>31640</v>
      </c>
      <c r="R21" s="68">
        <v>-0.18963337547408499</v>
      </c>
      <c r="S21" s="67">
        <v>12.657015050665001</v>
      </c>
      <c r="T21" s="67">
        <v>19.1828893109987</v>
      </c>
      <c r="U21" s="69">
        <v>-51.5593466090641</v>
      </c>
    </row>
    <row r="22" spans="1:21" ht="12" thickBot="1" x14ac:dyDescent="0.2">
      <c r="A22" s="42"/>
      <c r="B22" s="46" t="s">
        <v>20</v>
      </c>
      <c r="C22" s="53"/>
      <c r="D22" s="67">
        <v>1200373.3333000001</v>
      </c>
      <c r="E22" s="67">
        <v>950464.33900000004</v>
      </c>
      <c r="F22" s="68">
        <v>126.29335831399401</v>
      </c>
      <c r="G22" s="67">
        <v>871602.19449999998</v>
      </c>
      <c r="H22" s="68">
        <v>37.720320218858802</v>
      </c>
      <c r="I22" s="67">
        <v>148488.9963</v>
      </c>
      <c r="J22" s="68">
        <v>12.370234507941101</v>
      </c>
      <c r="K22" s="67">
        <v>98322.534199999995</v>
      </c>
      <c r="L22" s="68">
        <v>11.2806662053442</v>
      </c>
      <c r="M22" s="68">
        <v>0.51022344478993298</v>
      </c>
      <c r="N22" s="67">
        <v>15072633.7291</v>
      </c>
      <c r="O22" s="67">
        <v>114096595.9667</v>
      </c>
      <c r="P22" s="67">
        <v>71972</v>
      </c>
      <c r="Q22" s="67">
        <v>177257</v>
      </c>
      <c r="R22" s="68">
        <v>-59.396808024506797</v>
      </c>
      <c r="S22" s="67">
        <v>16.678337871672301</v>
      </c>
      <c r="T22" s="67">
        <v>19.245815707137101</v>
      </c>
      <c r="U22" s="69">
        <v>-15.3940869601015</v>
      </c>
    </row>
    <row r="23" spans="1:21" ht="12" thickBot="1" x14ac:dyDescent="0.2">
      <c r="A23" s="42"/>
      <c r="B23" s="46" t="s">
        <v>21</v>
      </c>
      <c r="C23" s="53"/>
      <c r="D23" s="67">
        <v>3522851.1814000001</v>
      </c>
      <c r="E23" s="67">
        <v>3530404.4800999998</v>
      </c>
      <c r="F23" s="68">
        <v>99.786050047733198</v>
      </c>
      <c r="G23" s="67">
        <v>2051738.7930000001</v>
      </c>
      <c r="H23" s="68">
        <v>71.700763928578695</v>
      </c>
      <c r="I23" s="67">
        <v>388995.60580000002</v>
      </c>
      <c r="J23" s="68">
        <v>11.042067512071601</v>
      </c>
      <c r="K23" s="67">
        <v>128642.73209999999</v>
      </c>
      <c r="L23" s="68">
        <v>6.2699371157232902</v>
      </c>
      <c r="M23" s="68">
        <v>2.0238444057423801</v>
      </c>
      <c r="N23" s="67">
        <v>23068443.074000001</v>
      </c>
      <c r="O23" s="67">
        <v>215061263.76159999</v>
      </c>
      <c r="P23" s="67">
        <v>98030</v>
      </c>
      <c r="Q23" s="67">
        <v>85607</v>
      </c>
      <c r="R23" s="68">
        <v>14.5116637658135</v>
      </c>
      <c r="S23" s="67">
        <v>35.9364600775273</v>
      </c>
      <c r="T23" s="67">
        <v>33.085281841438203</v>
      </c>
      <c r="U23" s="69">
        <v>7.9339429368894798</v>
      </c>
    </row>
    <row r="24" spans="1:21" ht="12" thickBot="1" x14ac:dyDescent="0.2">
      <c r="A24" s="42"/>
      <c r="B24" s="46" t="s">
        <v>22</v>
      </c>
      <c r="C24" s="53"/>
      <c r="D24" s="67">
        <v>214861.64069999999</v>
      </c>
      <c r="E24" s="67">
        <v>359121.73220000003</v>
      </c>
      <c r="F24" s="68">
        <v>59.829751706683297</v>
      </c>
      <c r="G24" s="67">
        <v>254470.91329999999</v>
      </c>
      <c r="H24" s="68">
        <v>-15.565343829023</v>
      </c>
      <c r="I24" s="67">
        <v>35786.473599999998</v>
      </c>
      <c r="J24" s="68">
        <v>16.655589840704401</v>
      </c>
      <c r="K24" s="67">
        <v>616897.99210000003</v>
      </c>
      <c r="L24" s="68">
        <v>242.42377413591799</v>
      </c>
      <c r="M24" s="68">
        <v>-0.94198964162911603</v>
      </c>
      <c r="N24" s="67">
        <v>1690903.648</v>
      </c>
      <c r="O24" s="67">
        <v>27149233.635000002</v>
      </c>
      <c r="P24" s="67">
        <v>20531</v>
      </c>
      <c r="Q24" s="67">
        <v>27342</v>
      </c>
      <c r="R24" s="68">
        <v>-24.910394265232998</v>
      </c>
      <c r="S24" s="67">
        <v>10.4652301738834</v>
      </c>
      <c r="T24" s="67">
        <v>12.0488115097652</v>
      </c>
      <c r="U24" s="69">
        <v>-15.1318347477318</v>
      </c>
    </row>
    <row r="25" spans="1:21" ht="12" thickBot="1" x14ac:dyDescent="0.2">
      <c r="A25" s="42"/>
      <c r="B25" s="46" t="s">
        <v>23</v>
      </c>
      <c r="C25" s="53"/>
      <c r="D25" s="67">
        <v>215491.40030000001</v>
      </c>
      <c r="E25" s="67">
        <v>270806.21169999999</v>
      </c>
      <c r="F25" s="68">
        <v>79.574024150790905</v>
      </c>
      <c r="G25" s="67">
        <v>217672.34289999999</v>
      </c>
      <c r="H25" s="68">
        <v>-1.0019383128530599</v>
      </c>
      <c r="I25" s="67">
        <v>13451.017599999999</v>
      </c>
      <c r="J25" s="68">
        <v>6.2420206009492398</v>
      </c>
      <c r="K25" s="67">
        <v>19142.108800000002</v>
      </c>
      <c r="L25" s="68">
        <v>8.7940013623108797</v>
      </c>
      <c r="M25" s="68">
        <v>-0.29730743145708199</v>
      </c>
      <c r="N25" s="67">
        <v>1738132.2768999999</v>
      </c>
      <c r="O25" s="67">
        <v>34913289.288199998</v>
      </c>
      <c r="P25" s="67">
        <v>13411</v>
      </c>
      <c r="Q25" s="67">
        <v>25604</v>
      </c>
      <c r="R25" s="68">
        <v>-47.621465396031901</v>
      </c>
      <c r="S25" s="67">
        <v>16.068257423011001</v>
      </c>
      <c r="T25" s="67">
        <v>17.344538868926701</v>
      </c>
      <c r="U25" s="69">
        <v>-7.9428740299370402</v>
      </c>
    </row>
    <row r="26" spans="1:21" ht="12" thickBot="1" x14ac:dyDescent="0.2">
      <c r="A26" s="42"/>
      <c r="B26" s="46" t="s">
        <v>24</v>
      </c>
      <c r="C26" s="53"/>
      <c r="D26" s="67">
        <v>450325.49680000002</v>
      </c>
      <c r="E26" s="67">
        <v>616658.36010000005</v>
      </c>
      <c r="F26" s="68">
        <v>73.026739915919293</v>
      </c>
      <c r="G26" s="67">
        <v>458211.16889999999</v>
      </c>
      <c r="H26" s="68">
        <v>-1.72096898443803</v>
      </c>
      <c r="I26" s="67">
        <v>97865.422300000006</v>
      </c>
      <c r="J26" s="68">
        <v>21.732152186680299</v>
      </c>
      <c r="K26" s="67">
        <v>92966.063200000004</v>
      </c>
      <c r="L26" s="68">
        <v>20.288912516728502</v>
      </c>
      <c r="M26" s="68">
        <v>5.2700511685215001E-2</v>
      </c>
      <c r="N26" s="67">
        <v>3409103.9040000001</v>
      </c>
      <c r="O26" s="67">
        <v>62343282.007399999</v>
      </c>
      <c r="P26" s="67">
        <v>33563</v>
      </c>
      <c r="Q26" s="67">
        <v>38968</v>
      </c>
      <c r="R26" s="68">
        <v>-13.8703551632108</v>
      </c>
      <c r="S26" s="67">
        <v>13.4173195721479</v>
      </c>
      <c r="T26" s="67">
        <v>17.722136588996101</v>
      </c>
      <c r="U26" s="69">
        <v>-32.084031342476699</v>
      </c>
    </row>
    <row r="27" spans="1:21" ht="12" thickBot="1" x14ac:dyDescent="0.2">
      <c r="A27" s="42"/>
      <c r="B27" s="46" t="s">
        <v>25</v>
      </c>
      <c r="C27" s="53"/>
      <c r="D27" s="67">
        <v>235274.54819999999</v>
      </c>
      <c r="E27" s="67">
        <v>350152.51120000001</v>
      </c>
      <c r="F27" s="68">
        <v>67.192020812215702</v>
      </c>
      <c r="G27" s="67">
        <v>245674.4688</v>
      </c>
      <c r="H27" s="68">
        <v>-4.2332117988484903</v>
      </c>
      <c r="I27" s="67">
        <v>59292.253400000001</v>
      </c>
      <c r="J27" s="68">
        <v>25.201303691208199</v>
      </c>
      <c r="K27" s="67">
        <v>67366.6679</v>
      </c>
      <c r="L27" s="68">
        <v>27.4211106384206</v>
      </c>
      <c r="M27" s="68">
        <v>-0.11985770933461901</v>
      </c>
      <c r="N27" s="67">
        <v>1504104.2050000001</v>
      </c>
      <c r="O27" s="67">
        <v>20828523.701400001</v>
      </c>
      <c r="P27" s="67">
        <v>30880</v>
      </c>
      <c r="Q27" s="67">
        <v>29762</v>
      </c>
      <c r="R27" s="68">
        <v>3.75646797930247</v>
      </c>
      <c r="S27" s="67">
        <v>7.6189944365285003</v>
      </c>
      <c r="T27" s="67">
        <v>8.1212585545326306</v>
      </c>
      <c r="U27" s="69">
        <v>-6.5922625641524704</v>
      </c>
    </row>
    <row r="28" spans="1:21" ht="12" thickBot="1" x14ac:dyDescent="0.2">
      <c r="A28" s="42"/>
      <c r="B28" s="46" t="s">
        <v>26</v>
      </c>
      <c r="C28" s="53"/>
      <c r="D28" s="67">
        <v>510433.34960000002</v>
      </c>
      <c r="E28" s="67">
        <v>1003869.2918</v>
      </c>
      <c r="F28" s="68">
        <v>50.846594648269502</v>
      </c>
      <c r="G28" s="67">
        <v>753627.63740000001</v>
      </c>
      <c r="H28" s="68">
        <v>-32.269820761751198</v>
      </c>
      <c r="I28" s="67">
        <v>35720.9447</v>
      </c>
      <c r="J28" s="68">
        <v>6.9981604313261698</v>
      </c>
      <c r="K28" s="67">
        <v>53101.466800000002</v>
      </c>
      <c r="L28" s="68">
        <v>7.0461145749907699</v>
      </c>
      <c r="M28" s="68">
        <v>-0.32730775903915299</v>
      </c>
      <c r="N28" s="67">
        <v>3854012.3843</v>
      </c>
      <c r="O28" s="67">
        <v>79376111.079400003</v>
      </c>
      <c r="P28" s="67">
        <v>26414</v>
      </c>
      <c r="Q28" s="67">
        <v>38533</v>
      </c>
      <c r="R28" s="68">
        <v>-31.450964108686101</v>
      </c>
      <c r="S28" s="67">
        <v>19.324348815022301</v>
      </c>
      <c r="T28" s="67">
        <v>21.3157680611424</v>
      </c>
      <c r="U28" s="69">
        <v>-10.305233388107601</v>
      </c>
    </row>
    <row r="29" spans="1:21" ht="12" thickBot="1" x14ac:dyDescent="0.2">
      <c r="A29" s="42"/>
      <c r="B29" s="46" t="s">
        <v>27</v>
      </c>
      <c r="C29" s="53"/>
      <c r="D29" s="67">
        <v>576625.59259999997</v>
      </c>
      <c r="E29" s="67">
        <v>773797.28830000001</v>
      </c>
      <c r="F29" s="68">
        <v>74.5189471866491</v>
      </c>
      <c r="G29" s="67">
        <v>618888.25800000003</v>
      </c>
      <c r="H29" s="68">
        <v>-6.8288038840123004</v>
      </c>
      <c r="I29" s="67">
        <v>95401.540999999997</v>
      </c>
      <c r="J29" s="68">
        <v>16.544798258057799</v>
      </c>
      <c r="K29" s="67">
        <v>105901.55349999999</v>
      </c>
      <c r="L29" s="68">
        <v>17.1115790501878</v>
      </c>
      <c r="M29" s="68">
        <v>-9.9148805215590996E-2</v>
      </c>
      <c r="N29" s="67">
        <v>3852930.5833000001</v>
      </c>
      <c r="O29" s="67">
        <v>48497188.762599997</v>
      </c>
      <c r="P29" s="67">
        <v>79885</v>
      </c>
      <c r="Q29" s="67">
        <v>94025</v>
      </c>
      <c r="R29" s="68">
        <v>-15.0385535761766</v>
      </c>
      <c r="S29" s="67">
        <v>7.2181960643424903</v>
      </c>
      <c r="T29" s="67">
        <v>7.5860165679340597</v>
      </c>
      <c r="U29" s="69">
        <v>-5.0957399925527298</v>
      </c>
    </row>
    <row r="30" spans="1:21" ht="12" thickBot="1" x14ac:dyDescent="0.2">
      <c r="A30" s="42"/>
      <c r="B30" s="46" t="s">
        <v>28</v>
      </c>
      <c r="C30" s="53"/>
      <c r="D30" s="67">
        <v>951024.61620000005</v>
      </c>
      <c r="E30" s="67">
        <v>1341184.6269</v>
      </c>
      <c r="F30" s="68">
        <v>70.909298923160804</v>
      </c>
      <c r="G30" s="67">
        <v>959214.66559999995</v>
      </c>
      <c r="H30" s="68">
        <v>-0.85382862603304899</v>
      </c>
      <c r="I30" s="67">
        <v>97990.493400000007</v>
      </c>
      <c r="J30" s="68">
        <v>10.3036758177238</v>
      </c>
      <c r="K30" s="67">
        <v>125558.3066</v>
      </c>
      <c r="L30" s="68">
        <v>13.0896983858625</v>
      </c>
      <c r="M30" s="68">
        <v>-0.21956184299159701</v>
      </c>
      <c r="N30" s="67">
        <v>6079408.2248</v>
      </c>
      <c r="O30" s="67">
        <v>86727661.104499996</v>
      </c>
      <c r="P30" s="67">
        <v>56263</v>
      </c>
      <c r="Q30" s="67">
        <v>59340</v>
      </c>
      <c r="R30" s="68">
        <v>-5.1853724300640396</v>
      </c>
      <c r="S30" s="67">
        <v>16.903197771181802</v>
      </c>
      <c r="T30" s="67">
        <v>18.833209988203599</v>
      </c>
      <c r="U30" s="69">
        <v>-11.4180301452325</v>
      </c>
    </row>
    <row r="31" spans="1:21" ht="12" thickBot="1" x14ac:dyDescent="0.2">
      <c r="A31" s="42"/>
      <c r="B31" s="46" t="s">
        <v>29</v>
      </c>
      <c r="C31" s="53"/>
      <c r="D31" s="67">
        <v>647300.13820000004</v>
      </c>
      <c r="E31" s="67">
        <v>1052872.7386</v>
      </c>
      <c r="F31" s="68">
        <v>61.479428089354101</v>
      </c>
      <c r="G31" s="67">
        <v>828238.12219999998</v>
      </c>
      <c r="H31" s="68">
        <v>-21.846130859007701</v>
      </c>
      <c r="I31" s="67">
        <v>6014.6239999999998</v>
      </c>
      <c r="J31" s="68">
        <v>0.92918626847900199</v>
      </c>
      <c r="K31" s="67">
        <v>28063.6659</v>
      </c>
      <c r="L31" s="68">
        <v>3.38835718228668</v>
      </c>
      <c r="M31" s="68">
        <v>-0.78567931853835205</v>
      </c>
      <c r="N31" s="67">
        <v>3846069.5874999999</v>
      </c>
      <c r="O31" s="67">
        <v>97994637.626599997</v>
      </c>
      <c r="P31" s="67">
        <v>20970</v>
      </c>
      <c r="Q31" s="67">
        <v>23587</v>
      </c>
      <c r="R31" s="68">
        <v>-11.0950947555857</v>
      </c>
      <c r="S31" s="67">
        <v>30.867913123509801</v>
      </c>
      <c r="T31" s="67">
        <v>27.832411006062699</v>
      </c>
      <c r="U31" s="69">
        <v>9.8338430113540802</v>
      </c>
    </row>
    <row r="32" spans="1:21" ht="12" thickBot="1" x14ac:dyDescent="0.2">
      <c r="A32" s="42"/>
      <c r="B32" s="46" t="s">
        <v>30</v>
      </c>
      <c r="C32" s="53"/>
      <c r="D32" s="67">
        <v>127110.2044</v>
      </c>
      <c r="E32" s="67">
        <v>168020.014</v>
      </c>
      <c r="F32" s="68">
        <v>75.651823478600605</v>
      </c>
      <c r="G32" s="67">
        <v>143407.394</v>
      </c>
      <c r="H32" s="68">
        <v>-11.3642603393239</v>
      </c>
      <c r="I32" s="67">
        <v>30620.4251</v>
      </c>
      <c r="J32" s="68">
        <v>24.0896671077967</v>
      </c>
      <c r="K32" s="67">
        <v>41226.165200000003</v>
      </c>
      <c r="L32" s="68">
        <v>28.747586892207298</v>
      </c>
      <c r="M32" s="68">
        <v>-0.25725749772137402</v>
      </c>
      <c r="N32" s="67">
        <v>1607664.3082999999</v>
      </c>
      <c r="O32" s="67">
        <v>10243866.953</v>
      </c>
      <c r="P32" s="67">
        <v>24002</v>
      </c>
      <c r="Q32" s="67">
        <v>29349</v>
      </c>
      <c r="R32" s="68">
        <v>-18.218678660260998</v>
      </c>
      <c r="S32" s="67">
        <v>5.2958171985667901</v>
      </c>
      <c r="T32" s="67">
        <v>17.7400952468568</v>
      </c>
      <c r="U32" s="69">
        <v>-234.983149562976</v>
      </c>
    </row>
    <row r="33" spans="1:21" ht="12" thickBot="1" x14ac:dyDescent="0.2">
      <c r="A33" s="42"/>
      <c r="B33" s="46" t="s">
        <v>31</v>
      </c>
      <c r="C33" s="53"/>
      <c r="D33" s="70"/>
      <c r="E33" s="70"/>
      <c r="F33" s="70"/>
      <c r="G33" s="67">
        <v>29.572700000000001</v>
      </c>
      <c r="H33" s="70"/>
      <c r="I33" s="70"/>
      <c r="J33" s="70"/>
      <c r="K33" s="67">
        <v>2.9946000000000002</v>
      </c>
      <c r="L33" s="68">
        <v>10.1262312876403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42"/>
      <c r="B34" s="46" t="s">
        <v>32</v>
      </c>
      <c r="C34" s="53"/>
      <c r="D34" s="67">
        <v>105086.9188</v>
      </c>
      <c r="E34" s="67">
        <v>131277.71290000001</v>
      </c>
      <c r="F34" s="68">
        <v>80.049321761150196</v>
      </c>
      <c r="G34" s="67">
        <v>97965.398100000006</v>
      </c>
      <c r="H34" s="68">
        <v>7.2694245500136496</v>
      </c>
      <c r="I34" s="67">
        <v>12485.766799999999</v>
      </c>
      <c r="J34" s="68">
        <v>11.8813710998252</v>
      </c>
      <c r="K34" s="67">
        <v>5570.1067999999996</v>
      </c>
      <c r="L34" s="68">
        <v>5.6857899911907799</v>
      </c>
      <c r="M34" s="68">
        <v>1.2415668582871699</v>
      </c>
      <c r="N34" s="67">
        <v>779851.61849999998</v>
      </c>
      <c r="O34" s="67">
        <v>19638727.892999999</v>
      </c>
      <c r="P34" s="67">
        <v>6404</v>
      </c>
      <c r="Q34" s="67">
        <v>9737</v>
      </c>
      <c r="R34" s="68">
        <v>-34.230255725582801</v>
      </c>
      <c r="S34" s="67">
        <v>16.409575078076202</v>
      </c>
      <c r="T34" s="67">
        <v>17.080703111841402</v>
      </c>
      <c r="U34" s="69">
        <v>-4.0898562611891203</v>
      </c>
    </row>
    <row r="35" spans="1:21" ht="12" thickBot="1" x14ac:dyDescent="0.2">
      <c r="A35" s="42"/>
      <c r="B35" s="46" t="s">
        <v>36</v>
      </c>
      <c r="C35" s="53"/>
      <c r="D35" s="70"/>
      <c r="E35" s="67">
        <v>131430.00520000001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2"/>
      <c r="B36" s="46" t="s">
        <v>37</v>
      </c>
      <c r="C36" s="53"/>
      <c r="D36" s="70"/>
      <c r="E36" s="67">
        <v>42271.194300000003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2"/>
      <c r="B37" s="46" t="s">
        <v>38</v>
      </c>
      <c r="C37" s="53"/>
      <c r="D37" s="70"/>
      <c r="E37" s="67">
        <v>62339.611199999999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2"/>
      <c r="B38" s="46" t="s">
        <v>33</v>
      </c>
      <c r="C38" s="53"/>
      <c r="D38" s="67">
        <v>353459.82939999999</v>
      </c>
      <c r="E38" s="67">
        <v>58774.378299999997</v>
      </c>
      <c r="F38" s="68">
        <v>601.38420792109002</v>
      </c>
      <c r="G38" s="67">
        <v>181210.255</v>
      </c>
      <c r="H38" s="68">
        <v>95.055091887597598</v>
      </c>
      <c r="I38" s="67">
        <v>21534.8508</v>
      </c>
      <c r="J38" s="68">
        <v>6.0925879007398196</v>
      </c>
      <c r="K38" s="67">
        <v>9949.8510000000006</v>
      </c>
      <c r="L38" s="68">
        <v>5.4907769982443897</v>
      </c>
      <c r="M38" s="68">
        <v>1.16433902377031</v>
      </c>
      <c r="N38" s="67">
        <v>2179586.2439999999</v>
      </c>
      <c r="O38" s="67">
        <v>20244870.732799999</v>
      </c>
      <c r="P38" s="67">
        <v>432</v>
      </c>
      <c r="Q38" s="67">
        <v>424</v>
      </c>
      <c r="R38" s="68">
        <v>1.88679245283019</v>
      </c>
      <c r="S38" s="67">
        <v>818.19404953703702</v>
      </c>
      <c r="T38" s="67">
        <v>786.79043985849103</v>
      </c>
      <c r="U38" s="69">
        <v>3.83816158236736</v>
      </c>
    </row>
    <row r="39" spans="1:21" ht="12" thickBot="1" x14ac:dyDescent="0.2">
      <c r="A39" s="42"/>
      <c r="B39" s="46" t="s">
        <v>34</v>
      </c>
      <c r="C39" s="53"/>
      <c r="D39" s="67">
        <v>512395.66830000002</v>
      </c>
      <c r="E39" s="67">
        <v>293065.647</v>
      </c>
      <c r="F39" s="68">
        <v>174.83989459194399</v>
      </c>
      <c r="G39" s="67">
        <v>396818.7892</v>
      </c>
      <c r="H39" s="68">
        <v>29.125858514161301</v>
      </c>
      <c r="I39" s="67">
        <v>39655.272299999997</v>
      </c>
      <c r="J39" s="68">
        <v>7.7391896054793401</v>
      </c>
      <c r="K39" s="67">
        <v>27640.3043</v>
      </c>
      <c r="L39" s="68">
        <v>6.9654726671899203</v>
      </c>
      <c r="M39" s="68">
        <v>0.434690149196368</v>
      </c>
      <c r="N39" s="67">
        <v>3504450.8467999999</v>
      </c>
      <c r="O39" s="67">
        <v>47406866.689599998</v>
      </c>
      <c r="P39" s="67">
        <v>2920</v>
      </c>
      <c r="Q39" s="67">
        <v>2691</v>
      </c>
      <c r="R39" s="68">
        <v>8.5098476402824197</v>
      </c>
      <c r="S39" s="67">
        <v>175.47796859588999</v>
      </c>
      <c r="T39" s="67">
        <v>187.778166666667</v>
      </c>
      <c r="U39" s="69">
        <v>-7.0095398124322399</v>
      </c>
    </row>
    <row r="40" spans="1:21" ht="12" thickBot="1" x14ac:dyDescent="0.2">
      <c r="A40" s="42"/>
      <c r="B40" s="46" t="s">
        <v>39</v>
      </c>
      <c r="C40" s="53"/>
      <c r="D40" s="70"/>
      <c r="E40" s="67">
        <v>84612.981599999999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2"/>
      <c r="B41" s="46" t="s">
        <v>40</v>
      </c>
      <c r="C41" s="53"/>
      <c r="D41" s="70"/>
      <c r="E41" s="67">
        <v>5997.1481999999996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1"/>
      <c r="B42" s="46" t="s">
        <v>35</v>
      </c>
      <c r="C42" s="53"/>
      <c r="D42" s="72">
        <v>7032.2254999999996</v>
      </c>
      <c r="E42" s="73"/>
      <c r="F42" s="73"/>
      <c r="G42" s="72">
        <v>16685.367900000001</v>
      </c>
      <c r="H42" s="74">
        <v>-57.853938000372203</v>
      </c>
      <c r="I42" s="72">
        <v>1070.6214</v>
      </c>
      <c r="J42" s="74">
        <v>15.2245032529176</v>
      </c>
      <c r="K42" s="72">
        <v>1959.4820999999999</v>
      </c>
      <c r="L42" s="74">
        <v>11.743715282418201</v>
      </c>
      <c r="M42" s="74">
        <v>-0.45362021934265201</v>
      </c>
      <c r="N42" s="72">
        <v>277271.53879999998</v>
      </c>
      <c r="O42" s="72">
        <v>2407236.5088999998</v>
      </c>
      <c r="P42" s="72">
        <v>27</v>
      </c>
      <c r="Q42" s="72">
        <v>26</v>
      </c>
      <c r="R42" s="74">
        <v>3.8461538461538498</v>
      </c>
      <c r="S42" s="72">
        <v>260.45279629629601</v>
      </c>
      <c r="T42" s="72">
        <v>2446.3618538461501</v>
      </c>
      <c r="U42" s="75">
        <v>-839.27263927822196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85622</v>
      </c>
      <c r="D2" s="32">
        <v>836619.26427093998</v>
      </c>
      <c r="E2" s="32">
        <v>642843.82705726498</v>
      </c>
      <c r="F2" s="32">
        <v>193775.437213675</v>
      </c>
      <c r="G2" s="32">
        <v>642843.82705726498</v>
      </c>
      <c r="H2" s="32">
        <v>0.23161723078721799</v>
      </c>
    </row>
    <row r="3" spans="1:8" ht="14.25" x14ac:dyDescent="0.2">
      <c r="A3" s="32">
        <v>2</v>
      </c>
      <c r="B3" s="33">
        <v>13</v>
      </c>
      <c r="C3" s="32">
        <v>20900</v>
      </c>
      <c r="D3" s="32">
        <v>164778.385403041</v>
      </c>
      <c r="E3" s="32">
        <v>133716.411727895</v>
      </c>
      <c r="F3" s="32">
        <v>31061.9736751456</v>
      </c>
      <c r="G3" s="32">
        <v>133716.411727895</v>
      </c>
      <c r="H3" s="32">
        <v>0.18850757397075699</v>
      </c>
    </row>
    <row r="4" spans="1:8" ht="14.25" x14ac:dyDescent="0.2">
      <c r="A4" s="32">
        <v>3</v>
      </c>
      <c r="B4" s="33">
        <v>14</v>
      </c>
      <c r="C4" s="32">
        <v>121347</v>
      </c>
      <c r="D4" s="32">
        <v>177787.59749145299</v>
      </c>
      <c r="E4" s="32">
        <v>137658.873399145</v>
      </c>
      <c r="F4" s="32">
        <v>40128.724092307697</v>
      </c>
      <c r="G4" s="32">
        <v>137658.873399145</v>
      </c>
      <c r="H4" s="32">
        <v>0.22571160563793999</v>
      </c>
    </row>
    <row r="5" spans="1:8" ht="14.25" x14ac:dyDescent="0.2">
      <c r="A5" s="32">
        <v>4</v>
      </c>
      <c r="B5" s="33">
        <v>15</v>
      </c>
      <c r="C5" s="32">
        <v>4319</v>
      </c>
      <c r="D5" s="32">
        <v>73211.063650427401</v>
      </c>
      <c r="E5" s="32">
        <v>57138.895302564102</v>
      </c>
      <c r="F5" s="32">
        <v>16072.1683478632</v>
      </c>
      <c r="G5" s="32">
        <v>57138.895302564102</v>
      </c>
      <c r="H5" s="32">
        <v>0.21953196069661801</v>
      </c>
    </row>
    <row r="6" spans="1:8" ht="14.25" x14ac:dyDescent="0.2">
      <c r="A6" s="32">
        <v>5</v>
      </c>
      <c r="B6" s="33">
        <v>16</v>
      </c>
      <c r="C6" s="32">
        <v>3812</v>
      </c>
      <c r="D6" s="32">
        <v>220255.81530256401</v>
      </c>
      <c r="E6" s="32">
        <v>202257.463759829</v>
      </c>
      <c r="F6" s="32">
        <v>17998.351542734999</v>
      </c>
      <c r="G6" s="32">
        <v>202257.463759829</v>
      </c>
      <c r="H6" s="32">
        <v>8.17156701084637E-2</v>
      </c>
    </row>
    <row r="7" spans="1:8" ht="14.25" x14ac:dyDescent="0.2">
      <c r="A7" s="32">
        <v>6</v>
      </c>
      <c r="B7" s="33">
        <v>17</v>
      </c>
      <c r="C7" s="32">
        <v>29044</v>
      </c>
      <c r="D7" s="32">
        <v>408068.19324529899</v>
      </c>
      <c r="E7" s="32">
        <v>321559.369547009</v>
      </c>
      <c r="F7" s="32">
        <v>86508.823698290595</v>
      </c>
      <c r="G7" s="32">
        <v>321559.369547009</v>
      </c>
      <c r="H7" s="32">
        <v>0.211995997556928</v>
      </c>
    </row>
    <row r="8" spans="1:8" ht="14.25" x14ac:dyDescent="0.2">
      <c r="A8" s="32">
        <v>7</v>
      </c>
      <c r="B8" s="33">
        <v>18</v>
      </c>
      <c r="C8" s="32">
        <v>122571</v>
      </c>
      <c r="D8" s="32">
        <v>148150.30107863201</v>
      </c>
      <c r="E8" s="32">
        <v>125046.42301453</v>
      </c>
      <c r="F8" s="32">
        <v>23103.878064102599</v>
      </c>
      <c r="G8" s="32">
        <v>125046.42301453</v>
      </c>
      <c r="H8" s="32">
        <v>0.155948910639337</v>
      </c>
    </row>
    <row r="9" spans="1:8" ht="14.25" x14ac:dyDescent="0.2">
      <c r="A9" s="32">
        <v>8</v>
      </c>
      <c r="B9" s="33">
        <v>19</v>
      </c>
      <c r="C9" s="32">
        <v>23972</v>
      </c>
      <c r="D9" s="32">
        <v>171932.938468376</v>
      </c>
      <c r="E9" s="32">
        <v>172800.827412821</v>
      </c>
      <c r="F9" s="32">
        <v>-867.88894444444395</v>
      </c>
      <c r="G9" s="32">
        <v>172800.827412821</v>
      </c>
      <c r="H9" s="32">
        <v>-5.04783406935185E-3</v>
      </c>
    </row>
    <row r="10" spans="1:8" ht="14.25" x14ac:dyDescent="0.2">
      <c r="A10" s="32">
        <v>9</v>
      </c>
      <c r="B10" s="33">
        <v>21</v>
      </c>
      <c r="C10" s="32">
        <v>153340</v>
      </c>
      <c r="D10" s="32">
        <v>730022.73392393196</v>
      </c>
      <c r="E10" s="32">
        <v>694535.692834188</v>
      </c>
      <c r="F10" s="32">
        <v>35487.041089743601</v>
      </c>
      <c r="G10" s="32">
        <v>694535.692834188</v>
      </c>
      <c r="H10" s="35">
        <v>4.8610871197117198E-2</v>
      </c>
    </row>
    <row r="11" spans="1:8" ht="14.25" x14ac:dyDescent="0.2">
      <c r="A11" s="32">
        <v>10</v>
      </c>
      <c r="B11" s="33">
        <v>22</v>
      </c>
      <c r="C11" s="32">
        <v>27395</v>
      </c>
      <c r="D11" s="32">
        <v>596070.46271880297</v>
      </c>
      <c r="E11" s="32">
        <v>534095.00093333295</v>
      </c>
      <c r="F11" s="32">
        <v>61975.461785470099</v>
      </c>
      <c r="G11" s="32">
        <v>534095.00093333295</v>
      </c>
      <c r="H11" s="32">
        <v>0.10397338177568299</v>
      </c>
    </row>
    <row r="12" spans="1:8" ht="14.25" x14ac:dyDescent="0.2">
      <c r="A12" s="32">
        <v>11</v>
      </c>
      <c r="B12" s="33">
        <v>23</v>
      </c>
      <c r="C12" s="32">
        <v>191347.83100000001</v>
      </c>
      <c r="D12" s="32">
        <v>1817863.49607486</v>
      </c>
      <c r="E12" s="32">
        <v>1533652.9491049501</v>
      </c>
      <c r="F12" s="32">
        <v>284210.54696990398</v>
      </c>
      <c r="G12" s="32">
        <v>1533652.9491049501</v>
      </c>
      <c r="H12" s="32">
        <v>0.15634317295197001</v>
      </c>
    </row>
    <row r="13" spans="1:8" ht="14.25" x14ac:dyDescent="0.2">
      <c r="A13" s="32">
        <v>12</v>
      </c>
      <c r="B13" s="33">
        <v>24</v>
      </c>
      <c r="C13" s="32">
        <v>23348.81</v>
      </c>
      <c r="D13" s="32">
        <v>584811.64052649599</v>
      </c>
      <c r="E13" s="32">
        <v>531196.14565641002</v>
      </c>
      <c r="F13" s="32">
        <v>53615.494870085502</v>
      </c>
      <c r="G13" s="32">
        <v>531196.14565641002</v>
      </c>
      <c r="H13" s="32">
        <v>9.1679937871647701E-2</v>
      </c>
    </row>
    <row r="14" spans="1:8" ht="14.25" x14ac:dyDescent="0.2">
      <c r="A14" s="32">
        <v>13</v>
      </c>
      <c r="B14" s="33">
        <v>25</v>
      </c>
      <c r="C14" s="32">
        <v>68748</v>
      </c>
      <c r="D14" s="32">
        <v>769463.16760000004</v>
      </c>
      <c r="E14" s="32">
        <v>694843.63020000001</v>
      </c>
      <c r="F14" s="32">
        <v>74619.537400000001</v>
      </c>
      <c r="G14" s="32">
        <v>694843.63020000001</v>
      </c>
      <c r="H14" s="32">
        <v>9.6976100406134594E-2</v>
      </c>
    </row>
    <row r="15" spans="1:8" ht="14.25" x14ac:dyDescent="0.2">
      <c r="A15" s="32">
        <v>14</v>
      </c>
      <c r="B15" s="33">
        <v>26</v>
      </c>
      <c r="C15" s="32">
        <v>69175</v>
      </c>
      <c r="D15" s="32">
        <v>399708.12689080299</v>
      </c>
      <c r="E15" s="32">
        <v>349245.74081361498</v>
      </c>
      <c r="F15" s="32">
        <v>50462.386077187803</v>
      </c>
      <c r="G15" s="32">
        <v>349245.74081361498</v>
      </c>
      <c r="H15" s="32">
        <v>0.12624808624662701</v>
      </c>
    </row>
    <row r="16" spans="1:8" ht="14.25" x14ac:dyDescent="0.2">
      <c r="A16" s="32">
        <v>15</v>
      </c>
      <c r="B16" s="33">
        <v>27</v>
      </c>
      <c r="C16" s="32">
        <v>156145.92300000001</v>
      </c>
      <c r="D16" s="32">
        <v>1200374.7069999999</v>
      </c>
      <c r="E16" s="32">
        <v>1051884.3400999999</v>
      </c>
      <c r="F16" s="32">
        <v>148490.36689999999</v>
      </c>
      <c r="G16" s="32">
        <v>1051884.3400999999</v>
      </c>
      <c r="H16" s="32">
        <v>0.12370334532548601</v>
      </c>
    </row>
    <row r="17" spans="1:8" ht="14.25" x14ac:dyDescent="0.2">
      <c r="A17" s="32">
        <v>16</v>
      </c>
      <c r="B17" s="33">
        <v>29</v>
      </c>
      <c r="C17" s="32">
        <v>274159</v>
      </c>
      <c r="D17" s="32">
        <v>3522853.2337888898</v>
      </c>
      <c r="E17" s="32">
        <v>3133855.63114359</v>
      </c>
      <c r="F17" s="32">
        <v>388997.60264529899</v>
      </c>
      <c r="G17" s="32">
        <v>3133855.63114359</v>
      </c>
      <c r="H17" s="32">
        <v>0.110421177616567</v>
      </c>
    </row>
    <row r="18" spans="1:8" ht="14.25" x14ac:dyDescent="0.2">
      <c r="A18" s="32">
        <v>17</v>
      </c>
      <c r="B18" s="33">
        <v>31</v>
      </c>
      <c r="C18" s="32">
        <v>24567.611000000001</v>
      </c>
      <c r="D18" s="32">
        <v>214861.619963876</v>
      </c>
      <c r="E18" s="32">
        <v>179075.15843563201</v>
      </c>
      <c r="F18" s="32">
        <v>35786.461528243999</v>
      </c>
      <c r="G18" s="32">
        <v>179075.15843563201</v>
      </c>
      <c r="H18" s="32">
        <v>0.166555858297358</v>
      </c>
    </row>
    <row r="19" spans="1:8" ht="14.25" x14ac:dyDescent="0.2">
      <c r="A19" s="32">
        <v>18</v>
      </c>
      <c r="B19" s="33">
        <v>32</v>
      </c>
      <c r="C19" s="32">
        <v>11873.864</v>
      </c>
      <c r="D19" s="32">
        <v>215491.39944816599</v>
      </c>
      <c r="E19" s="32">
        <v>202040.42605229901</v>
      </c>
      <c r="F19" s="32">
        <v>13450.973395867</v>
      </c>
      <c r="G19" s="32">
        <v>202040.42605229901</v>
      </c>
      <c r="H19" s="32">
        <v>6.2420001124464601E-2</v>
      </c>
    </row>
    <row r="20" spans="1:8" ht="14.25" x14ac:dyDescent="0.2">
      <c r="A20" s="32">
        <v>19</v>
      </c>
      <c r="B20" s="33">
        <v>33</v>
      </c>
      <c r="C20" s="32">
        <v>27395.863000000001</v>
      </c>
      <c r="D20" s="32">
        <v>450325.43401518802</v>
      </c>
      <c r="E20" s="32">
        <v>352460.07978129602</v>
      </c>
      <c r="F20" s="32">
        <v>97865.354233892198</v>
      </c>
      <c r="G20" s="32">
        <v>352460.07978129602</v>
      </c>
      <c r="H20" s="32">
        <v>0.21732140101727301</v>
      </c>
    </row>
    <row r="21" spans="1:8" ht="14.25" x14ac:dyDescent="0.2">
      <c r="A21" s="32">
        <v>20</v>
      </c>
      <c r="B21" s="33">
        <v>34</v>
      </c>
      <c r="C21" s="32">
        <v>37304.728000000003</v>
      </c>
      <c r="D21" s="32">
        <v>235274.48818814001</v>
      </c>
      <c r="E21" s="32">
        <v>175982.31528177901</v>
      </c>
      <c r="F21" s="32">
        <v>59292.172906360698</v>
      </c>
      <c r="G21" s="32">
        <v>175982.31528177901</v>
      </c>
      <c r="H21" s="32">
        <v>0.25201275906696302</v>
      </c>
    </row>
    <row r="22" spans="1:8" ht="14.25" x14ac:dyDescent="0.2">
      <c r="A22" s="32">
        <v>21</v>
      </c>
      <c r="B22" s="33">
        <v>35</v>
      </c>
      <c r="C22" s="32">
        <v>22136.33</v>
      </c>
      <c r="D22" s="32">
        <v>510433.34795663698</v>
      </c>
      <c r="E22" s="32">
        <v>474712.40992123901</v>
      </c>
      <c r="F22" s="32">
        <v>35720.938035398198</v>
      </c>
      <c r="G22" s="32">
        <v>474712.40992123901</v>
      </c>
      <c r="H22" s="32">
        <v>6.99815914818184E-2</v>
      </c>
    </row>
    <row r="23" spans="1:8" ht="14.25" x14ac:dyDescent="0.2">
      <c r="A23" s="32">
        <v>22</v>
      </c>
      <c r="B23" s="33">
        <v>36</v>
      </c>
      <c r="C23" s="32">
        <v>114463.97</v>
      </c>
      <c r="D23" s="32">
        <v>576625.59158761101</v>
      </c>
      <c r="E23" s="32">
        <v>481224.05879204802</v>
      </c>
      <c r="F23" s="32">
        <v>95401.532795562598</v>
      </c>
      <c r="G23" s="32">
        <v>481224.05879204802</v>
      </c>
      <c r="H23" s="32">
        <v>0.16544796864269501</v>
      </c>
    </row>
    <row r="24" spans="1:8" ht="14.25" x14ac:dyDescent="0.2">
      <c r="A24" s="32">
        <v>23</v>
      </c>
      <c r="B24" s="33">
        <v>37</v>
      </c>
      <c r="C24" s="32">
        <v>85857.816000000006</v>
      </c>
      <c r="D24" s="32">
        <v>951024.61673185101</v>
      </c>
      <c r="E24" s="32">
        <v>853034.15508201602</v>
      </c>
      <c r="F24" s="32">
        <v>97990.461649834993</v>
      </c>
      <c r="G24" s="32">
        <v>853034.15508201602</v>
      </c>
      <c r="H24" s="32">
        <v>0.103036724734397</v>
      </c>
    </row>
    <row r="25" spans="1:8" ht="14.25" x14ac:dyDescent="0.2">
      <c r="A25" s="32">
        <v>24</v>
      </c>
      <c r="B25" s="33">
        <v>38</v>
      </c>
      <c r="C25" s="32">
        <v>131679.867</v>
      </c>
      <c r="D25" s="32">
        <v>647300.08521061903</v>
      </c>
      <c r="E25" s="32">
        <v>641285.50377433596</v>
      </c>
      <c r="F25" s="32">
        <v>6014.5814362831898</v>
      </c>
      <c r="G25" s="32">
        <v>641285.50377433596</v>
      </c>
      <c r="H25" s="32">
        <v>9.2917976896699297E-3</v>
      </c>
    </row>
    <row r="26" spans="1:8" ht="14.25" x14ac:dyDescent="0.2">
      <c r="A26" s="32">
        <v>25</v>
      </c>
      <c r="B26" s="33">
        <v>39</v>
      </c>
      <c r="C26" s="32">
        <v>89946.065000000002</v>
      </c>
      <c r="D26" s="32">
        <v>127110.06245576699</v>
      </c>
      <c r="E26" s="32">
        <v>96489.771132005801</v>
      </c>
      <c r="F26" s="32">
        <v>30620.291323761499</v>
      </c>
      <c r="G26" s="32">
        <v>96489.771132005801</v>
      </c>
      <c r="H26" s="32">
        <v>0.240895887643962</v>
      </c>
    </row>
    <row r="27" spans="1:8" ht="14.25" x14ac:dyDescent="0.2">
      <c r="A27" s="32">
        <v>26</v>
      </c>
      <c r="B27" s="33">
        <v>42</v>
      </c>
      <c r="C27" s="32">
        <v>4960.3370000000004</v>
      </c>
      <c r="D27" s="32">
        <v>105086.9181</v>
      </c>
      <c r="E27" s="32">
        <v>92601.158100000001</v>
      </c>
      <c r="F27" s="32">
        <v>12485.76</v>
      </c>
      <c r="G27" s="32">
        <v>92601.158100000001</v>
      </c>
      <c r="H27" s="32">
        <v>0.11881364708134901</v>
      </c>
    </row>
    <row r="28" spans="1:8" ht="14.25" x14ac:dyDescent="0.2">
      <c r="A28" s="32">
        <v>27</v>
      </c>
      <c r="B28" s="33">
        <v>75</v>
      </c>
      <c r="C28" s="32">
        <v>444</v>
      </c>
      <c r="D28" s="32">
        <v>353459.829059829</v>
      </c>
      <c r="E28" s="32">
        <v>331924.97435897402</v>
      </c>
      <c r="F28" s="32">
        <v>21534.854700854699</v>
      </c>
      <c r="G28" s="32">
        <v>331924.97435897402</v>
      </c>
      <c r="H28" s="32">
        <v>6.0925890102237201E-2</v>
      </c>
    </row>
    <row r="29" spans="1:8" ht="14.25" x14ac:dyDescent="0.2">
      <c r="A29" s="32">
        <v>28</v>
      </c>
      <c r="B29" s="33">
        <v>76</v>
      </c>
      <c r="C29" s="32">
        <v>3021</v>
      </c>
      <c r="D29" s="32">
        <v>512395.65625128202</v>
      </c>
      <c r="E29" s="32">
        <v>472740.401848718</v>
      </c>
      <c r="F29" s="32">
        <v>39655.254402564096</v>
      </c>
      <c r="G29" s="32">
        <v>472740.401848718</v>
      </c>
      <c r="H29" s="32">
        <v>7.7391862945686105E-2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7032.22524771197</v>
      </c>
      <c r="E30" s="32">
        <v>5961.6041903033101</v>
      </c>
      <c r="F30" s="32">
        <v>1070.6210574086699</v>
      </c>
      <c r="G30" s="32">
        <v>5961.6041903033101</v>
      </c>
      <c r="H30" s="32">
        <v>0.152244989273773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2015-03-07T01:54:32Z</dcterms:modified>
</cp:coreProperties>
</file>