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0" i="2" l="1"/>
  <c r="H31" i="2"/>
  <c r="H38" i="2" l="1"/>
  <c r="J8" i="2" l="1"/>
  <c r="F36" i="2" l="1"/>
  <c r="F37" i="2"/>
  <c r="F32" i="2"/>
  <c r="F33" i="2"/>
  <c r="E36" i="2"/>
  <c r="K36" i="2" s="1"/>
  <c r="E37" i="2"/>
  <c r="E33" i="2"/>
  <c r="E32" i="2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E3" i="2"/>
  <c r="F3" i="2"/>
  <c r="I4" i="2"/>
  <c r="I5" i="2"/>
  <c r="I6" i="2"/>
  <c r="K6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2" i="2"/>
  <c r="H33" i="2"/>
  <c r="H34" i="2"/>
  <c r="H35" i="2"/>
  <c r="H36" i="2"/>
  <c r="H3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9" i="2" l="1"/>
  <c r="G34" i="2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K37" i="2"/>
  <c r="K33" i="2"/>
  <c r="G29" i="2"/>
  <c r="L29" i="2" s="1"/>
  <c r="G31" i="2"/>
  <c r="L31" i="2" s="1"/>
  <c r="K32" i="2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4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<sst xmlns="http://schemas.openxmlformats.org/spreadsheetml/2006/main" count="112" uniqueCount="70">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</sst>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6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8" sqref="K18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14388650.632099999</v>
      </c>
      <c r="F3" s="25">
        <f>RA!I7</f>
        <v>1907301.6523</v>
      </c>
      <c r="G3" s="16">
        <f>E3-F3</f>
        <v>12481348.979799999</v>
      </c>
      <c r="H3" s="27">
        <f>RA!J7</f>
        <v>13.255597769848899</v>
      </c>
      <c r="I3" s="20">
        <f>SUM(I4:I38)</f>
        <v>14388655.873056844</v>
      </c>
      <c r="J3" s="21">
        <f>SUM(J4:J38)</f>
        <v>12481349.082908936</v>
      </c>
      <c r="K3" s="22">
        <f>E3-I3</f>
        <v>-5.2409568447619677</v>
      </c>
      <c r="L3" s="22">
        <f>G3-J3</f>
        <v>-0.10310893692076206</v>
      </c>
    </row>
    <row r="4" spans="1:13" x14ac:dyDescent="0.15">
      <c r="A4" s="40">
        <f>RA!A8</f>
        <v>42072</v>
      </c>
      <c r="B4" s="12">
        <v>12</v>
      </c>
      <c r="C4" s="37" t="s">
        <v>6</v>
      </c>
      <c r="D4" s="37"/>
      <c r="E4" s="15">
        <f>VLOOKUP(C4,RA!B8:D36,3,0)</f>
        <v>755707.69850000006</v>
      </c>
      <c r="F4" s="25">
        <f>VLOOKUP(C4,RA!B8:I39,8,0)</f>
        <v>204194.57139999999</v>
      </c>
      <c r="G4" s="16">
        <f t="shared" ref="G4:G38" si="0">E4-F4</f>
        <v>551513.12710000004</v>
      </c>
      <c r="H4" s="27">
        <f>RA!J8</f>
        <v>27.020311134226201</v>
      </c>
      <c r="I4" s="20">
        <f>VLOOKUP(B4,RMS!B:D,3,FALSE)</f>
        <v>755708.676007692</v>
      </c>
      <c r="J4" s="21">
        <f>VLOOKUP(B4,RMS!B:E,4,FALSE)</f>
        <v>551513.14140085503</v>
      </c>
      <c r="K4" s="22">
        <f t="shared" ref="K4:K38" si="1">E4-I4</f>
        <v>-0.97750769194681197</v>
      </c>
      <c r="L4" s="22">
        <f t="shared" ref="L4:L38" si="2">G4-J4</f>
        <v>-1.4300854993052781E-2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VLOOKUP(C5,RA!B8:D37,3,0)</f>
        <v>112682.95329999999</v>
      </c>
      <c r="F5" s="25">
        <f>VLOOKUP(C5,RA!B9:I40,8,0)</f>
        <v>23605.470799999999</v>
      </c>
      <c r="G5" s="16">
        <f t="shared" si="0"/>
        <v>89077.482499999998</v>
      </c>
      <c r="H5" s="27">
        <f>RA!J9</f>
        <v>20.948573061583001</v>
      </c>
      <c r="I5" s="20">
        <f>VLOOKUP(B5,RMS!B:D,3,FALSE)</f>
        <v>112683.006010945</v>
      </c>
      <c r="J5" s="21">
        <f>VLOOKUP(B5,RMS!B:E,4,FALSE)</f>
        <v>89077.504240049893</v>
      </c>
      <c r="K5" s="22">
        <f t="shared" si="1"/>
        <v>-5.2710945004946552E-2</v>
      </c>
      <c r="L5" s="22">
        <f t="shared" si="2"/>
        <v>-2.1740049895015545E-2</v>
      </c>
      <c r="M5" s="34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VLOOKUP(C6,RA!B10:D38,3,0)</f>
        <v>122267.5451</v>
      </c>
      <c r="F6" s="25">
        <f>VLOOKUP(C6,RA!B10:I41,8,0)</f>
        <v>32367.350600000002</v>
      </c>
      <c r="G6" s="16">
        <f t="shared" si="0"/>
        <v>89900.194499999998</v>
      </c>
      <c r="H6" s="27">
        <f>RA!J10</f>
        <v>26.4725611146666</v>
      </c>
      <c r="I6" s="20">
        <f>VLOOKUP(B6,RMS!B:D,3,FALSE)</f>
        <v>122269.264017094</v>
      </c>
      <c r="J6" s="21">
        <f>VLOOKUP(B6,RMS!B:E,4,FALSE)</f>
        <v>89900.194456410303</v>
      </c>
      <c r="K6" s="22">
        <f>E6-I6</f>
        <v>-1.7189170939964242</v>
      </c>
      <c r="L6" s="22">
        <f t="shared" si="2"/>
        <v>4.3589694541878998E-5</v>
      </c>
      <c r="M6" s="34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VLOOKUP(C7,RA!B10:D39,3,0)</f>
        <v>63596.0916</v>
      </c>
      <c r="F7" s="25">
        <f>VLOOKUP(C7,RA!B11:I42,8,0)</f>
        <v>15176.7798</v>
      </c>
      <c r="G7" s="16">
        <f t="shared" si="0"/>
        <v>48419.311799999996</v>
      </c>
      <c r="H7" s="27">
        <f>RA!J11</f>
        <v>23.864327851241701</v>
      </c>
      <c r="I7" s="20">
        <f>VLOOKUP(B7,RMS!B:D,3,FALSE)</f>
        <v>63596.143859829099</v>
      </c>
      <c r="J7" s="21">
        <f>VLOOKUP(B7,RMS!B:E,4,FALSE)</f>
        <v>48419.312082905999</v>
      </c>
      <c r="K7" s="22">
        <f t="shared" si="1"/>
        <v>-5.2259829099057242E-2</v>
      </c>
      <c r="L7" s="22">
        <f t="shared" si="2"/>
        <v>-2.8290600312175229E-4</v>
      </c>
      <c r="M7" s="34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VLOOKUP(C8,RA!B12:D39,3,0)</f>
        <v>177963.8609</v>
      </c>
      <c r="F8" s="25">
        <f>VLOOKUP(C8,RA!B12:I43,8,0)</f>
        <v>28122.1463</v>
      </c>
      <c r="G8" s="16">
        <f t="shared" si="0"/>
        <v>149841.71460000001</v>
      </c>
      <c r="H8" s="27">
        <f>RA!J12</f>
        <v>15.802166888142599</v>
      </c>
      <c r="I8" s="20">
        <f>VLOOKUP(B8,RMS!B:D,3,FALSE)</f>
        <v>177963.88905812</v>
      </c>
      <c r="J8" s="21">
        <f>VLOOKUP(B8,RMS!B:E,4,FALSE)</f>
        <v>149841.71461453001</v>
      </c>
      <c r="K8" s="22">
        <f t="shared" si="1"/>
        <v>-2.8158119996078312E-2</v>
      </c>
      <c r="L8" s="22">
        <f t="shared" si="2"/>
        <v>-1.4530000044032931E-5</v>
      </c>
      <c r="M8" s="34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VLOOKUP(C9,RA!B12:D40,3,0)</f>
        <v>265307.1347</v>
      </c>
      <c r="F9" s="25">
        <f>VLOOKUP(C9,RA!B13:I44,8,0)</f>
        <v>76813.369399999996</v>
      </c>
      <c r="G9" s="16">
        <f t="shared" si="0"/>
        <v>188493.7653</v>
      </c>
      <c r="H9" s="27">
        <f>RA!J13</f>
        <v>28.9526210770238</v>
      </c>
      <c r="I9" s="20">
        <f>VLOOKUP(B9,RMS!B:D,3,FALSE)</f>
        <v>265307.389835043</v>
      </c>
      <c r="J9" s="21">
        <f>VLOOKUP(B9,RMS!B:E,4,FALSE)</f>
        <v>188493.76352478599</v>
      </c>
      <c r="K9" s="22">
        <f t="shared" si="1"/>
        <v>-0.25513504300033674</v>
      </c>
      <c r="L9" s="22">
        <f t="shared" si="2"/>
        <v>1.7752140120137483E-3</v>
      </c>
      <c r="M9" s="34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VLOOKUP(C10,RA!B14:D41,3,0)</f>
        <v>132351.25829999999</v>
      </c>
      <c r="F10" s="25">
        <f>VLOOKUP(C10,RA!B14:I45,8,0)</f>
        <v>22174.353800000001</v>
      </c>
      <c r="G10" s="16">
        <f t="shared" si="0"/>
        <v>110176.90449999999</v>
      </c>
      <c r="H10" s="27">
        <f>RA!J14</f>
        <v>16.754169234823198</v>
      </c>
      <c r="I10" s="20">
        <f>VLOOKUP(B10,RMS!B:D,3,FALSE)</f>
        <v>132351.26465470099</v>
      </c>
      <c r="J10" s="21">
        <f>VLOOKUP(B10,RMS!B:E,4,FALSE)</f>
        <v>110176.907747009</v>
      </c>
      <c r="K10" s="22">
        <f t="shared" si="1"/>
        <v>-6.3547010067850351E-3</v>
      </c>
      <c r="L10" s="22">
        <f t="shared" si="2"/>
        <v>-3.2470090081915259E-3</v>
      </c>
      <c r="M10" s="34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VLOOKUP(C11,RA!B14:D42,3,0)</f>
        <v>144650.07639999999</v>
      </c>
      <c r="F11" s="25">
        <f>VLOOKUP(C11,RA!B15:I46,8,0)</f>
        <v>-1120.4132</v>
      </c>
      <c r="G11" s="16">
        <f t="shared" si="0"/>
        <v>145770.4896</v>
      </c>
      <c r="H11" s="27">
        <f>RA!J15</f>
        <v>-0.77456799739374305</v>
      </c>
      <c r="I11" s="20">
        <f>VLOOKUP(B11,RMS!B:D,3,FALSE)</f>
        <v>144650.207988034</v>
      </c>
      <c r="J11" s="21">
        <f>VLOOKUP(B11,RMS!B:E,4,FALSE)</f>
        <v>145770.49049230799</v>
      </c>
      <c r="K11" s="22">
        <f t="shared" si="1"/>
        <v>-0.13158803401165642</v>
      </c>
      <c r="L11" s="22">
        <f t="shared" si="2"/>
        <v>-8.9230798766948283E-4</v>
      </c>
      <c r="M11" s="34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VLOOKUP(C12,RA!B16:D43,3,0)</f>
        <v>609381.55619999999</v>
      </c>
      <c r="F12" s="25">
        <f>VLOOKUP(C12,RA!B16:I47,8,0)</f>
        <v>27670.298699999999</v>
      </c>
      <c r="G12" s="16">
        <f t="shared" si="0"/>
        <v>581711.25749999995</v>
      </c>
      <c r="H12" s="27">
        <f>RA!J16</f>
        <v>4.5407181130566698</v>
      </c>
      <c r="I12" s="20">
        <f>VLOOKUP(B12,RMS!B:D,3,FALSE)</f>
        <v>609381.21667606803</v>
      </c>
      <c r="J12" s="21">
        <f>VLOOKUP(B12,RMS!B:E,4,FALSE)</f>
        <v>581711.25735812006</v>
      </c>
      <c r="K12" s="22">
        <f t="shared" si="1"/>
        <v>0.3395239319652319</v>
      </c>
      <c r="L12" s="22">
        <f t="shared" si="2"/>
        <v>1.4187989290803671E-4</v>
      </c>
      <c r="M12" s="34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VLOOKUP(C13,RA!B16:D44,3,0)</f>
        <v>466788.99930000002</v>
      </c>
      <c r="F13" s="25">
        <f>VLOOKUP(C13,RA!B17:I48,8,0)</f>
        <v>65464.287400000001</v>
      </c>
      <c r="G13" s="16">
        <f t="shared" si="0"/>
        <v>401324.71189999999</v>
      </c>
      <c r="H13" s="27">
        <f>RA!J17</f>
        <v>14.0243852143411</v>
      </c>
      <c r="I13" s="20">
        <f>VLOOKUP(B13,RMS!B:D,3,FALSE)</f>
        <v>466789.06603504298</v>
      </c>
      <c r="J13" s="21">
        <f>VLOOKUP(B13,RMS!B:E,4,FALSE)</f>
        <v>401324.712003419</v>
      </c>
      <c r="K13" s="22">
        <f t="shared" si="1"/>
        <v>-6.673504295758903E-2</v>
      </c>
      <c r="L13" s="22">
        <f t="shared" si="2"/>
        <v>-1.0341900633648038E-4</v>
      </c>
      <c r="M13" s="34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VLOOKUP(C14,RA!B18:D45,3,0)</f>
        <v>1370021.513</v>
      </c>
      <c r="F14" s="25">
        <f>VLOOKUP(C14,RA!B18:I49,8,0)</f>
        <v>218991.89989999999</v>
      </c>
      <c r="G14" s="16">
        <f t="shared" si="0"/>
        <v>1151029.6131</v>
      </c>
      <c r="H14" s="27">
        <f>RA!J18</f>
        <v>15.984559207428999</v>
      </c>
      <c r="I14" s="20">
        <f>VLOOKUP(B14,RMS!B:D,3,FALSE)</f>
        <v>1370021.6759379599</v>
      </c>
      <c r="J14" s="21">
        <f>VLOOKUP(B14,RMS!B:E,4,FALSE)</f>
        <v>1151029.60806</v>
      </c>
      <c r="K14" s="22">
        <f t="shared" si="1"/>
        <v>-0.16293795988894999</v>
      </c>
      <c r="L14" s="22">
        <f t="shared" si="2"/>
        <v>5.0399999599903822E-3</v>
      </c>
      <c r="M14" s="34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VLOOKUP(C15,RA!B18:D46,3,0)</f>
        <v>583597.01890000002</v>
      </c>
      <c r="F15" s="25">
        <f>VLOOKUP(C15,RA!B19:I50,8,0)</f>
        <v>59853.877899999999</v>
      </c>
      <c r="G15" s="16">
        <f t="shared" si="0"/>
        <v>523743.141</v>
      </c>
      <c r="H15" s="27">
        <f>RA!J19</f>
        <v>10.256028725577901</v>
      </c>
      <c r="I15" s="20">
        <f>VLOOKUP(B15,RMS!B:D,3,FALSE)</f>
        <v>583596.99750256399</v>
      </c>
      <c r="J15" s="21">
        <f>VLOOKUP(B15,RMS!B:E,4,FALSE)</f>
        <v>523743.14040598302</v>
      </c>
      <c r="K15" s="22">
        <f t="shared" si="1"/>
        <v>2.1397436037659645E-2</v>
      </c>
      <c r="L15" s="22">
        <f t="shared" si="2"/>
        <v>5.940169794484973E-4</v>
      </c>
      <c r="M15" s="34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VLOOKUP(C16,RA!B20:D47,3,0)</f>
        <v>834428.54740000004</v>
      </c>
      <c r="F16" s="25">
        <f>VLOOKUP(C16,RA!B20:I51,8,0)</f>
        <v>76263.621599999999</v>
      </c>
      <c r="G16" s="16">
        <f t="shared" si="0"/>
        <v>758164.92580000008</v>
      </c>
      <c r="H16" s="27">
        <f>RA!J20</f>
        <v>9.1396227798809395</v>
      </c>
      <c r="I16" s="20">
        <f>VLOOKUP(B16,RMS!B:D,3,FALSE)</f>
        <v>834428.74450000003</v>
      </c>
      <c r="J16" s="21">
        <f>VLOOKUP(B16,RMS!B:E,4,FALSE)</f>
        <v>758164.92579999997</v>
      </c>
      <c r="K16" s="22">
        <f t="shared" si="1"/>
        <v>-0.19709999999031425</v>
      </c>
      <c r="L16" s="22">
        <f t="shared" si="2"/>
        <v>0</v>
      </c>
      <c r="M16" s="34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VLOOKUP(C17,RA!B20:D48,3,0)</f>
        <v>373999.92060000001</v>
      </c>
      <c r="F17" s="25">
        <f>VLOOKUP(C17,RA!B21:I52,8,0)</f>
        <v>49315.424599999998</v>
      </c>
      <c r="G17" s="16">
        <f t="shared" si="0"/>
        <v>324684.49600000004</v>
      </c>
      <c r="H17" s="27">
        <f>RA!J21</f>
        <v>13.185945205786201</v>
      </c>
      <c r="I17" s="20">
        <f>VLOOKUP(B17,RMS!B:D,3,FALSE)</f>
        <v>373999.51928491797</v>
      </c>
      <c r="J17" s="21">
        <f>VLOOKUP(B17,RMS!B:E,4,FALSE)</f>
        <v>324684.49584552599</v>
      </c>
      <c r="K17" s="22">
        <f t="shared" si="1"/>
        <v>0.4013150820392184</v>
      </c>
      <c r="L17" s="22">
        <f t="shared" si="2"/>
        <v>1.5447405166924E-4</v>
      </c>
      <c r="M17" s="34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VLOOKUP(C18,RA!B22:D49,3,0)</f>
        <v>989422.69889999996</v>
      </c>
      <c r="F18" s="25">
        <f>VLOOKUP(C18,RA!B22:I53,8,0)</f>
        <v>112076.80620000001</v>
      </c>
      <c r="G18" s="16">
        <f t="shared" si="0"/>
        <v>877345.89269999997</v>
      </c>
      <c r="H18" s="27">
        <f>RA!J22</f>
        <v>11.3274949447392</v>
      </c>
      <c r="I18" s="20">
        <f>VLOOKUP(B18,RMS!B:D,3,FALSE)</f>
        <v>989423.93019999994</v>
      </c>
      <c r="J18" s="21">
        <f>VLOOKUP(B18,RMS!B:E,4,FALSE)</f>
        <v>877345.89199999999</v>
      </c>
      <c r="K18" s="22">
        <f t="shared" si="1"/>
        <v>-1.2312999999849126</v>
      </c>
      <c r="L18" s="22">
        <f t="shared" si="2"/>
        <v>6.99999975040555E-4</v>
      </c>
      <c r="M18" s="34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VLOOKUP(C19,RA!B22:D50,3,0)</f>
        <v>2831671.1573999999</v>
      </c>
      <c r="F19" s="25">
        <f>VLOOKUP(C19,RA!B23:I54,8,0)</f>
        <v>344636.48940000002</v>
      </c>
      <c r="G19" s="16">
        <f t="shared" si="0"/>
        <v>2487034.6680000001</v>
      </c>
      <c r="H19" s="27">
        <f>RA!J23</f>
        <v>12.170780794915499</v>
      </c>
      <c r="I19" s="20">
        <f>VLOOKUP(B19,RMS!B:D,3,FALSE)</f>
        <v>2831672.5596350399</v>
      </c>
      <c r="J19" s="21">
        <f>VLOOKUP(B19,RMS!B:E,4,FALSE)</f>
        <v>2487034.7178982901</v>
      </c>
      <c r="K19" s="22">
        <f t="shared" si="1"/>
        <v>-1.4022350399754941</v>
      </c>
      <c r="L19" s="22">
        <f t="shared" si="2"/>
        <v>-4.9898290075361729E-2</v>
      </c>
      <c r="M19" s="34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VLOOKUP(C20,RA!B24:D51,3,0)</f>
        <v>177175.15429999999</v>
      </c>
      <c r="F20" s="25">
        <f>VLOOKUP(C20,RA!B24:I55,8,0)</f>
        <v>31354.420099999999</v>
      </c>
      <c r="G20" s="16">
        <f t="shared" si="0"/>
        <v>145820.73420000001</v>
      </c>
      <c r="H20" s="27">
        <f>RA!J24</f>
        <v>17.696849326237601</v>
      </c>
      <c r="I20" s="20">
        <f>VLOOKUP(B20,RMS!B:D,3,FALSE)</f>
        <v>177175.142354285</v>
      </c>
      <c r="J20" s="21">
        <f>VLOOKUP(B20,RMS!B:E,4,FALSE)</f>
        <v>145820.73653263401</v>
      </c>
      <c r="K20" s="22">
        <f t="shared" si="1"/>
        <v>1.1945714999455959E-2</v>
      </c>
      <c r="L20" s="22">
        <f t="shared" si="2"/>
        <v>-2.3326340015046299E-3</v>
      </c>
      <c r="M20" s="34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VLOOKUP(C21,RA!B24:D52,3,0)</f>
        <v>167436.00539999999</v>
      </c>
      <c r="F21" s="25">
        <f>VLOOKUP(C21,RA!B25:I56,8,0)</f>
        <v>12690.039199999999</v>
      </c>
      <c r="G21" s="16">
        <f t="shared" si="0"/>
        <v>154745.9662</v>
      </c>
      <c r="H21" s="27">
        <f>RA!J25</f>
        <v>7.57903843303228</v>
      </c>
      <c r="I21" s="20">
        <f>VLOOKUP(B21,RMS!B:D,3,FALSE)</f>
        <v>167436.01017987999</v>
      </c>
      <c r="J21" s="21">
        <f>VLOOKUP(B21,RMS!B:E,4,FALSE)</f>
        <v>154745.96811565501</v>
      </c>
      <c r="K21" s="22">
        <f t="shared" si="1"/>
        <v>-4.7798799932934344E-3</v>
      </c>
      <c r="L21" s="22">
        <f t="shared" si="2"/>
        <v>-1.9156550115440041E-3</v>
      </c>
      <c r="M21" s="34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VLOOKUP(C22,RA!B26:D53,3,0)</f>
        <v>444583.79229999997</v>
      </c>
      <c r="F22" s="25">
        <f>VLOOKUP(C22,RA!B26:I57,8,0)</f>
        <v>101043.04730000001</v>
      </c>
      <c r="G22" s="16">
        <f t="shared" si="0"/>
        <v>343540.745</v>
      </c>
      <c r="H22" s="27">
        <f>RA!J26</f>
        <v>22.727559809876599</v>
      </c>
      <c r="I22" s="20">
        <f>VLOOKUP(B22,RMS!B:D,3,FALSE)</f>
        <v>444583.74419739802</v>
      </c>
      <c r="J22" s="21">
        <f>VLOOKUP(B22,RMS!B:E,4,FALSE)</f>
        <v>343540.73981811601</v>
      </c>
      <c r="K22" s="22">
        <f t="shared" si="1"/>
        <v>4.8102601955179125E-2</v>
      </c>
      <c r="L22" s="22">
        <f t="shared" si="2"/>
        <v>5.1818839856423438E-3</v>
      </c>
      <c r="M22" s="34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VLOOKUP(C23,RA!B26:D54,3,0)</f>
        <v>217668.8125</v>
      </c>
      <c r="F23" s="25">
        <f>VLOOKUP(C23,RA!B27:I58,8,0)</f>
        <v>55263.929400000001</v>
      </c>
      <c r="G23" s="16">
        <f t="shared" si="0"/>
        <v>162404.88310000001</v>
      </c>
      <c r="H23" s="27">
        <f>RA!J27</f>
        <v>25.388997516582702</v>
      </c>
      <c r="I23" s="20">
        <f>VLOOKUP(B23,RMS!B:D,3,FALSE)</f>
        <v>217668.747984502</v>
      </c>
      <c r="J23" s="21">
        <f>VLOOKUP(B23,RMS!B:E,4,FALSE)</f>
        <v>162404.912807057</v>
      </c>
      <c r="K23" s="22">
        <f t="shared" si="1"/>
        <v>6.4515498001128435E-2</v>
      </c>
      <c r="L23" s="22">
        <f t="shared" si="2"/>
        <v>-2.9707056994084269E-2</v>
      </c>
      <c r="M23" s="34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VLOOKUP(C24,RA!B28:D55,3,0)</f>
        <v>505492.29639999999</v>
      </c>
      <c r="F24" s="25">
        <f>VLOOKUP(C24,RA!B28:I59,8,0)</f>
        <v>33393.489300000001</v>
      </c>
      <c r="G24" s="16">
        <f t="shared" si="0"/>
        <v>472098.80709999998</v>
      </c>
      <c r="H24" s="27">
        <f>RA!J28</f>
        <v>6.60613218793259</v>
      </c>
      <c r="I24" s="20">
        <f>VLOOKUP(B24,RMS!B:D,3,FALSE)</f>
        <v>505492.29620619502</v>
      </c>
      <c r="J24" s="21">
        <f>VLOOKUP(B24,RMS!B:E,4,FALSE)</f>
        <v>472098.806611504</v>
      </c>
      <c r="K24" s="22">
        <f t="shared" si="1"/>
        <v>1.9380496814846992E-4</v>
      </c>
      <c r="L24" s="22">
        <f t="shared" si="2"/>
        <v>4.8849597806110978E-4</v>
      </c>
      <c r="M24" s="34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VLOOKUP(C25,RA!B28:D56,3,0)</f>
        <v>605455.99439999997</v>
      </c>
      <c r="F25" s="25">
        <f>VLOOKUP(C25,RA!B29:I60,8,0)</f>
        <v>101805.03389999999</v>
      </c>
      <c r="G25" s="16">
        <f t="shared" si="0"/>
        <v>503650.96049999999</v>
      </c>
      <c r="H25" s="27">
        <f>RA!J29</f>
        <v>16.814604998813799</v>
      </c>
      <c r="I25" s="20">
        <f>VLOOKUP(B25,RMS!B:D,3,FALSE)</f>
        <v>605455.99542123894</v>
      </c>
      <c r="J25" s="21">
        <f>VLOOKUP(B25,RMS!B:E,4,FALSE)</f>
        <v>503650.95020038303</v>
      </c>
      <c r="K25" s="22">
        <f t="shared" si="1"/>
        <v>-1.0212389752268791E-3</v>
      </c>
      <c r="L25" s="22">
        <f t="shared" si="2"/>
        <v>1.029961695894599E-2</v>
      </c>
      <c r="M25" s="34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VLOOKUP(C26,RA!B30:D57,3,0)</f>
        <v>831570.59530000004</v>
      </c>
      <c r="F26" s="25">
        <f>VLOOKUP(C26,RA!B30:I61,8,0)</f>
        <v>108450.63219999999</v>
      </c>
      <c r="G26" s="16">
        <f t="shared" si="0"/>
        <v>723119.96310000005</v>
      </c>
      <c r="H26" s="27">
        <f>RA!J30</f>
        <v>13.0416627058434</v>
      </c>
      <c r="I26" s="20">
        <f>VLOOKUP(B26,RMS!B:D,3,FALSE)</f>
        <v>831570.59026072198</v>
      </c>
      <c r="J26" s="21">
        <f>VLOOKUP(B26,RMS!B:E,4,FALSE)</f>
        <v>723119.96877549798</v>
      </c>
      <c r="K26" s="22">
        <f t="shared" si="1"/>
        <v>5.0392780685797334E-3</v>
      </c>
      <c r="L26" s="22">
        <f t="shared" si="2"/>
        <v>-5.6754979304969311E-3</v>
      </c>
      <c r="M26" s="34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VLOOKUP(C27,RA!B30:D58,3,0)</f>
        <v>690092.02500000002</v>
      </c>
      <c r="F27" s="25">
        <f>VLOOKUP(C27,RA!B31:I62,8,0)</f>
        <v>11835.410599999999</v>
      </c>
      <c r="G27" s="16">
        <f t="shared" si="0"/>
        <v>678256.61440000008</v>
      </c>
      <c r="H27" s="27">
        <f>RA!J31</f>
        <v>1.71504816332286</v>
      </c>
      <c r="I27" s="20">
        <f>VLOOKUP(B27,RMS!B:D,3,FALSE)</f>
        <v>690091.99327964603</v>
      </c>
      <c r="J27" s="21">
        <f>VLOOKUP(B27,RMS!B:E,4,FALSE)</f>
        <v>678256.61485929205</v>
      </c>
      <c r="K27" s="22">
        <f t="shared" si="1"/>
        <v>3.1720353988930583E-2</v>
      </c>
      <c r="L27" s="22">
        <f t="shared" si="2"/>
        <v>-4.59291972219944E-4</v>
      </c>
      <c r="M27" s="34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VLOOKUP(C28,RA!B32:D59,3,0)</f>
        <v>113409.0959</v>
      </c>
      <c r="F28" s="25">
        <f>VLOOKUP(C28,RA!B32:I63,8,0)</f>
        <v>30046.8338</v>
      </c>
      <c r="G28" s="16">
        <f t="shared" si="0"/>
        <v>83362.262099999993</v>
      </c>
      <c r="H28" s="27">
        <f>RA!J32</f>
        <v>26.4942009823394</v>
      </c>
      <c r="I28" s="20">
        <f>VLOOKUP(B28,RMS!B:D,3,FALSE)</f>
        <v>113408.987005431</v>
      </c>
      <c r="J28" s="21">
        <f>VLOOKUP(B28,RMS!B:E,4,FALSE)</f>
        <v>83362.246785869997</v>
      </c>
      <c r="K28" s="22">
        <f t="shared" si="1"/>
        <v>0.10889456899894867</v>
      </c>
      <c r="L28" s="22">
        <f t="shared" si="2"/>
        <v>1.5314129996113479E-2</v>
      </c>
      <c r="M28" s="34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0"/>
      <c r="B30" s="12">
        <v>42</v>
      </c>
      <c r="C30" s="37" t="s">
        <v>32</v>
      </c>
      <c r="D30" s="37"/>
      <c r="E30" s="15">
        <f>VLOOKUP(C30,RA!B34:D62,3,0)</f>
        <v>91848.833599999998</v>
      </c>
      <c r="F30" s="25">
        <f>VLOOKUP(C30,RA!B34:I66,8,0)</f>
        <v>10280.807199999999</v>
      </c>
      <c r="G30" s="16">
        <f t="shared" si="0"/>
        <v>81568.026400000002</v>
      </c>
      <c r="H30" s="27">
        <f>RA!J34</f>
        <v>11.1931820982863</v>
      </c>
      <c r="I30" s="20">
        <f>VLOOKUP(B30,RMS!B:D,3,FALSE)</f>
        <v>91848.833700000003</v>
      </c>
      <c r="J30" s="21">
        <f>VLOOKUP(B30,RMS!B:E,4,FALSE)</f>
        <v>81568.031300000002</v>
      </c>
      <c r="K30" s="22">
        <f t="shared" si="1"/>
        <v>-1.0000000474974513E-4</v>
      </c>
      <c r="L30" s="22">
        <f t="shared" si="2"/>
        <v>-4.8999999999068677E-3</v>
      </c>
      <c r="M30" s="34"/>
    </row>
    <row r="31" spans="1:13" x14ac:dyDescent="0.15">
      <c r="A31" s="40"/>
      <c r="B31" s="12">
        <v>71</v>
      </c>
      <c r="C31" s="37" t="s">
        <v>36</v>
      </c>
      <c r="D31" s="37"/>
      <c r="E31" s="15">
        <f>VLOOKUP(C31,RA!B34:D63,3,0)</f>
        <v>0</v>
      </c>
      <c r="F31" s="25">
        <f>VLOOKUP(C31,RA!B34:I67,8,0)</f>
        <v>0</v>
      </c>
      <c r="G31" s="16">
        <f t="shared" si="0"/>
        <v>0</v>
      </c>
      <c r="H31" s="27">
        <f>RA!J35</f>
        <v>0</v>
      </c>
      <c r="I31" s="20">
        <v>0</v>
      </c>
      <c r="J31" s="21">
        <v>0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0"/>
      <c r="B32" s="12">
        <v>72</v>
      </c>
      <c r="C32" s="37" t="s">
        <v>37</v>
      </c>
      <c r="D32" s="37"/>
      <c r="E32" s="15">
        <f>VLOOKUP(C32,RA!B34:D64,3,0)</f>
        <v>0</v>
      </c>
      <c r="F32" s="25">
        <f>VLOOKUP(C32,RA!B34:I68,8,0)</f>
        <v>0</v>
      </c>
      <c r="G32" s="16">
        <f t="shared" si="0"/>
        <v>0</v>
      </c>
      <c r="H32" s="27">
        <f>RA!J34</f>
        <v>11.1931820982863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0"/>
      <c r="B33" s="12">
        <v>73</v>
      </c>
      <c r="C33" s="37" t="s">
        <v>38</v>
      </c>
      <c r="D33" s="37"/>
      <c r="E33" s="15">
        <f>VLOOKUP(C33,RA!B35:D65,3,0)</f>
        <v>0</v>
      </c>
      <c r="F33" s="25">
        <f>VLOOKUP(C33,RA!B35:I69,8,0)</f>
        <v>0</v>
      </c>
      <c r="G33" s="16">
        <f t="shared" si="0"/>
        <v>0</v>
      </c>
      <c r="H33" s="27">
        <f>RA!J35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0"/>
      <c r="B34" s="12">
        <v>75</v>
      </c>
      <c r="C34" s="37" t="s">
        <v>33</v>
      </c>
      <c r="D34" s="37"/>
      <c r="E34" s="15">
        <f>VLOOKUP(C34,RA!B8:D66,3,0)</f>
        <v>219999.14550000001</v>
      </c>
      <c r="F34" s="25">
        <f>VLOOKUP(C34,RA!B8:I70,8,0)</f>
        <v>13248.922500000001</v>
      </c>
      <c r="G34" s="16">
        <f t="shared" si="0"/>
        <v>206750.223</v>
      </c>
      <c r="H34" s="27">
        <f>RA!J36</f>
        <v>0</v>
      </c>
      <c r="I34" s="20">
        <f>VLOOKUP(B34,RMS!B:D,3,FALSE)</f>
        <v>219999.14529914499</v>
      </c>
      <c r="J34" s="21">
        <f>VLOOKUP(B34,RMS!B:E,4,FALSE)</f>
        <v>206750.226495726</v>
      </c>
      <c r="K34" s="22">
        <f t="shared" si="1"/>
        <v>2.0085502183064818E-4</v>
      </c>
      <c r="L34" s="22">
        <f t="shared" si="2"/>
        <v>-3.4957260068040341E-3</v>
      </c>
      <c r="M34" s="34"/>
    </row>
    <row r="35" spans="1:13" x14ac:dyDescent="0.15">
      <c r="A35" s="40"/>
      <c r="B35" s="12">
        <v>76</v>
      </c>
      <c r="C35" s="37" t="s">
        <v>34</v>
      </c>
      <c r="D35" s="37"/>
      <c r="E35" s="15">
        <f>VLOOKUP(C35,RA!B8:D67,3,0)</f>
        <v>470327.799</v>
      </c>
      <c r="F35" s="25">
        <f>VLOOKUP(C35,RA!B8:I71,8,0)</f>
        <v>38885.690600000002</v>
      </c>
      <c r="G35" s="16">
        <f t="shared" si="0"/>
        <v>431442.10840000003</v>
      </c>
      <c r="H35" s="27">
        <f>RA!J37</f>
        <v>0</v>
      </c>
      <c r="I35" s="20">
        <f>VLOOKUP(B35,RMS!B:D,3,FALSE)</f>
        <v>470327.78400256397</v>
      </c>
      <c r="J35" s="21">
        <f>VLOOKUP(B35,RMS!B:E,4,FALSE)</f>
        <v>431442.11288803403</v>
      </c>
      <c r="K35" s="22">
        <f t="shared" si="1"/>
        <v>1.4997436024714261E-2</v>
      </c>
      <c r="L35" s="22">
        <f t="shared" si="2"/>
        <v>-4.4880339992232621E-3</v>
      </c>
      <c r="M35" s="34"/>
    </row>
    <row r="36" spans="1:13" x14ac:dyDescent="0.15">
      <c r="A36" s="40"/>
      <c r="B36" s="12">
        <v>77</v>
      </c>
      <c r="C36" s="37" t="s">
        <v>39</v>
      </c>
      <c r="D36" s="37"/>
      <c r="E36" s="15">
        <f>VLOOKUP(C36,RA!B9:D68,3,0)</f>
        <v>0</v>
      </c>
      <c r="F36" s="25">
        <f>VLOOKUP(C36,RA!B9:I72,8,0)</f>
        <v>0</v>
      </c>
      <c r="G36" s="16">
        <f t="shared" si="0"/>
        <v>0</v>
      </c>
      <c r="H36" s="27">
        <f>RA!J38</f>
        <v>6.0222608910087798</v>
      </c>
      <c r="I36" s="20">
        <v>0</v>
      </c>
      <c r="J36" s="21">
        <v>0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0"/>
      <c r="B37" s="12">
        <v>78</v>
      </c>
      <c r="C37" s="37" t="s">
        <v>40</v>
      </c>
      <c r="D37" s="37"/>
      <c r="E37" s="15">
        <f>VLOOKUP(C37,RA!B10:D69,3,0)</f>
        <v>0</v>
      </c>
      <c r="F37" s="25">
        <f>VLOOKUP(C37,RA!B10:I73,8,0)</f>
        <v>0</v>
      </c>
      <c r="G37" s="16">
        <f t="shared" si="0"/>
        <v>0</v>
      </c>
      <c r="H37" s="27">
        <f>RA!J39</f>
        <v>8.2677848689101197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0"/>
      <c r="B38" s="12">
        <v>99</v>
      </c>
      <c r="C38" s="37" t="s">
        <v>35</v>
      </c>
      <c r="D38" s="37"/>
      <c r="E38" s="15">
        <f>VLOOKUP(C38,RA!B8:D70,3,0)</f>
        <v>19753.052</v>
      </c>
      <c r="F38" s="25">
        <f>VLOOKUP(C38,RA!B8:I74,8,0)</f>
        <v>3397.0616</v>
      </c>
      <c r="G38" s="16">
        <f t="shared" si="0"/>
        <v>16355.990399999999</v>
      </c>
      <c r="H38" s="27">
        <f>RA!J40</f>
        <v>0</v>
      </c>
      <c r="I38" s="20">
        <f>VLOOKUP(B38,RMS!B:D,3,FALSE)</f>
        <v>19753.0519627865</v>
      </c>
      <c r="J38" s="21">
        <f>VLOOKUP(B38,RMS!B:E,4,FALSE)</f>
        <v>16355.9897889721</v>
      </c>
      <c r="K38" s="22">
        <f t="shared" si="1"/>
        <v>3.721350003615953E-5</v>
      </c>
      <c r="L38" s="22">
        <f t="shared" si="2"/>
        <v>6.1102789914002642E-4</v>
      </c>
      <c r="M38" s="34"/>
    </row>
  </sheetData>
  <mergeCells count="38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2"/>
  <sheetViews>
    <sheetView workbookViewId="0">
      <selection sqref="A1:W42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5" t="s">
        <v>46</v>
      </c>
      <c r="W1" s="43"/>
    </row>
    <row r="2" spans="1:23" ht="12.75" x14ac:dyDescent="0.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5"/>
      <c r="W2" s="43"/>
    </row>
    <row r="3" spans="1:23" ht="23.25" thickBot="1" x14ac:dyDescent="0.2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6" t="s">
        <v>47</v>
      </c>
      <c r="W3" s="43"/>
    </row>
    <row r="4" spans="1:23" ht="15" thickTop="1" thickBot="1" x14ac:dyDescent="0.2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4"/>
      <c r="W4" s="43"/>
    </row>
    <row r="5" spans="1:23" ht="15" thickTop="1" thickBot="1" x14ac:dyDescent="0.25">
      <c r="A5" s="57"/>
      <c r="B5" s="58"/>
      <c r="C5" s="59"/>
      <c r="D5" s="60" t="s">
        <v>0</v>
      </c>
      <c r="E5" s="60" t="s">
        <v>59</v>
      </c>
      <c r="F5" s="60" t="s">
        <v>60</v>
      </c>
      <c r="G5" s="60" t="s">
        <v>48</v>
      </c>
      <c r="H5" s="60" t="s">
        <v>49</v>
      </c>
      <c r="I5" s="60" t="s">
        <v>1</v>
      </c>
      <c r="J5" s="60" t="s">
        <v>2</v>
      </c>
      <c r="K5" s="60" t="s">
        <v>50</v>
      </c>
      <c r="L5" s="60" t="s">
        <v>51</v>
      </c>
      <c r="M5" s="60" t="s">
        <v>52</v>
      </c>
      <c r="N5" s="60" t="s">
        <v>53</v>
      </c>
      <c r="O5" s="60" t="s">
        <v>54</v>
      </c>
      <c r="P5" s="60" t="s">
        <v>61</v>
      </c>
      <c r="Q5" s="60" t="s">
        <v>62</v>
      </c>
      <c r="R5" s="60" t="s">
        <v>55</v>
      </c>
      <c r="S5" s="60" t="s">
        <v>56</v>
      </c>
      <c r="T5" s="60" t="s">
        <v>57</v>
      </c>
      <c r="U5" s="61" t="s">
        <v>58</v>
      </c>
      <c r="V5" s="54"/>
      <c r="W5" s="54"/>
    </row>
    <row r="6" spans="1:23" ht="14.25" thickBot="1" x14ac:dyDescent="0.2">
      <c r="A6" s="62" t="s">
        <v>3</v>
      </c>
      <c r="B6" s="44" t="s">
        <v>4</v>
      </c>
      <c r="C6" s="45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4.25" thickBot="1" x14ac:dyDescent="0.2">
      <c r="A7" s="46" t="s">
        <v>5</v>
      </c>
      <c r="B7" s="47"/>
      <c r="C7" s="48"/>
      <c r="D7" s="64">
        <v>14388650.632099999</v>
      </c>
      <c r="E7" s="64">
        <v>14157891.9438</v>
      </c>
      <c r="F7" s="65">
        <v>101.629894402472</v>
      </c>
      <c r="G7" s="64">
        <v>19697635.8235</v>
      </c>
      <c r="H7" s="65">
        <v>-26.9523979373514</v>
      </c>
      <c r="I7" s="64">
        <v>1907301.6523</v>
      </c>
      <c r="J7" s="65">
        <v>13.255597769848899</v>
      </c>
      <c r="K7" s="64">
        <v>2249729.0630999999</v>
      </c>
      <c r="L7" s="65">
        <v>11.4213151428863</v>
      </c>
      <c r="M7" s="65">
        <v>-0.15220828872973499</v>
      </c>
      <c r="N7" s="64">
        <v>234027503.55019999</v>
      </c>
      <c r="O7" s="64">
        <v>1868810347.7519</v>
      </c>
      <c r="P7" s="64">
        <v>780409</v>
      </c>
      <c r="Q7" s="64">
        <v>1809977</v>
      </c>
      <c r="R7" s="65">
        <v>-56.882932766548997</v>
      </c>
      <c r="S7" s="64">
        <v>18.437320215553601</v>
      </c>
      <c r="T7" s="64">
        <v>33.376877511868898</v>
      </c>
      <c r="U7" s="66">
        <v>-81.028897484312097</v>
      </c>
      <c r="V7" s="54"/>
      <c r="W7" s="54"/>
    </row>
    <row r="8" spans="1:23" ht="14.25" thickBot="1" x14ac:dyDescent="0.2">
      <c r="A8" s="49">
        <v>42072</v>
      </c>
      <c r="B8" s="52" t="s">
        <v>6</v>
      </c>
      <c r="C8" s="53"/>
      <c r="D8" s="67">
        <v>755707.69850000006</v>
      </c>
      <c r="E8" s="67">
        <v>710325.05429999996</v>
      </c>
      <c r="F8" s="68">
        <v>106.38899668894901</v>
      </c>
      <c r="G8" s="67">
        <v>844924.50870000001</v>
      </c>
      <c r="H8" s="68">
        <v>-10.5591457321162</v>
      </c>
      <c r="I8" s="67">
        <v>204194.57139999999</v>
      </c>
      <c r="J8" s="68">
        <v>27.020311134226201</v>
      </c>
      <c r="K8" s="67">
        <v>11806.2153</v>
      </c>
      <c r="L8" s="68">
        <v>1.39731007663218</v>
      </c>
      <c r="M8" s="68">
        <v>16.295514795499301</v>
      </c>
      <c r="N8" s="67">
        <v>11270825.943700001</v>
      </c>
      <c r="O8" s="67">
        <v>80138803.354399994</v>
      </c>
      <c r="P8" s="67">
        <v>29702</v>
      </c>
      <c r="Q8" s="67">
        <v>84979</v>
      </c>
      <c r="R8" s="68">
        <v>-65.047835347556401</v>
      </c>
      <c r="S8" s="67">
        <v>25.442990320517101</v>
      </c>
      <c r="T8" s="67">
        <v>34.164004629379001</v>
      </c>
      <c r="U8" s="69">
        <v>-34.276687602358201</v>
      </c>
      <c r="V8" s="54"/>
      <c r="W8" s="54"/>
    </row>
    <row r="9" spans="1:23" ht="12" customHeight="1" thickBot="1" x14ac:dyDescent="0.2">
      <c r="A9" s="50"/>
      <c r="B9" s="52" t="s">
        <v>7</v>
      </c>
      <c r="C9" s="53"/>
      <c r="D9" s="67">
        <v>112682.95329999999</v>
      </c>
      <c r="E9" s="67">
        <v>78827.390599999999</v>
      </c>
      <c r="F9" s="68">
        <v>142.948983141908</v>
      </c>
      <c r="G9" s="67">
        <v>170105.37659999999</v>
      </c>
      <c r="H9" s="68">
        <v>-33.7569713831138</v>
      </c>
      <c r="I9" s="67">
        <v>23605.470799999999</v>
      </c>
      <c r="J9" s="68">
        <v>20.948573061583001</v>
      </c>
      <c r="K9" s="67">
        <v>36377.648300000001</v>
      </c>
      <c r="L9" s="68">
        <v>21.385360667077201</v>
      </c>
      <c r="M9" s="68">
        <v>-0.35109959265838497</v>
      </c>
      <c r="N9" s="67">
        <v>2388922.6782</v>
      </c>
      <c r="O9" s="67">
        <v>12452054.850400001</v>
      </c>
      <c r="P9" s="67">
        <v>6369</v>
      </c>
      <c r="Q9" s="67">
        <v>15179</v>
      </c>
      <c r="R9" s="68">
        <v>-58.040714144541802</v>
      </c>
      <c r="S9" s="67">
        <v>17.692409059507</v>
      </c>
      <c r="T9" s="67">
        <v>17.185879366229699</v>
      </c>
      <c r="U9" s="69">
        <v>2.8629775152363801</v>
      </c>
      <c r="V9" s="54"/>
      <c r="W9" s="54"/>
    </row>
    <row r="10" spans="1:23" ht="14.25" thickBot="1" x14ac:dyDescent="0.2">
      <c r="A10" s="50"/>
      <c r="B10" s="52" t="s">
        <v>8</v>
      </c>
      <c r="C10" s="53"/>
      <c r="D10" s="67">
        <v>122267.5451</v>
      </c>
      <c r="E10" s="67">
        <v>102142.0983</v>
      </c>
      <c r="F10" s="68">
        <v>119.70338101033499</v>
      </c>
      <c r="G10" s="67">
        <v>205234.46179999999</v>
      </c>
      <c r="H10" s="68">
        <v>-40.425431466208103</v>
      </c>
      <c r="I10" s="67">
        <v>32367.350600000002</v>
      </c>
      <c r="J10" s="68">
        <v>26.4725611146666</v>
      </c>
      <c r="K10" s="67">
        <v>52418.221100000002</v>
      </c>
      <c r="L10" s="68">
        <v>25.540652695589401</v>
      </c>
      <c r="M10" s="68">
        <v>-0.382517187329732</v>
      </c>
      <c r="N10" s="67">
        <v>2394188.5175000001</v>
      </c>
      <c r="O10" s="67">
        <v>20399509.119399998</v>
      </c>
      <c r="P10" s="67">
        <v>80330</v>
      </c>
      <c r="Q10" s="67">
        <v>222006</v>
      </c>
      <c r="R10" s="68">
        <v>-63.816293253335502</v>
      </c>
      <c r="S10" s="67">
        <v>1.5220657923565299</v>
      </c>
      <c r="T10" s="67">
        <v>1.43880459852436</v>
      </c>
      <c r="U10" s="69">
        <v>5.4702756116249498</v>
      </c>
      <c r="V10" s="54"/>
      <c r="W10" s="54"/>
    </row>
    <row r="11" spans="1:23" ht="14.25" thickBot="1" x14ac:dyDescent="0.2">
      <c r="A11" s="50"/>
      <c r="B11" s="52" t="s">
        <v>9</v>
      </c>
      <c r="C11" s="53"/>
      <c r="D11" s="67">
        <v>63596.0916</v>
      </c>
      <c r="E11" s="67">
        <v>69706.257299999997</v>
      </c>
      <c r="F11" s="68">
        <v>91.234408593043199</v>
      </c>
      <c r="G11" s="67">
        <v>76551.535499999998</v>
      </c>
      <c r="H11" s="68">
        <v>-16.9238197710613</v>
      </c>
      <c r="I11" s="67">
        <v>15176.7798</v>
      </c>
      <c r="J11" s="68">
        <v>23.864327851241701</v>
      </c>
      <c r="K11" s="67">
        <v>16750.351200000001</v>
      </c>
      <c r="L11" s="68">
        <v>21.881143324682199</v>
      </c>
      <c r="M11" s="68">
        <v>-9.3942591484291002E-2</v>
      </c>
      <c r="N11" s="67">
        <v>737603.93339999998</v>
      </c>
      <c r="O11" s="67">
        <v>6063727.7618000004</v>
      </c>
      <c r="P11" s="67">
        <v>3022</v>
      </c>
      <c r="Q11" s="67">
        <v>5357</v>
      </c>
      <c r="R11" s="68">
        <v>-43.587829008773603</v>
      </c>
      <c r="S11" s="67">
        <v>21.044371806750501</v>
      </c>
      <c r="T11" s="67">
        <v>19.441722531267501</v>
      </c>
      <c r="U11" s="69">
        <v>7.6155719457917304</v>
      </c>
      <c r="V11" s="54"/>
      <c r="W11" s="54"/>
    </row>
    <row r="12" spans="1:23" ht="14.25" thickBot="1" x14ac:dyDescent="0.2">
      <c r="A12" s="50"/>
      <c r="B12" s="52" t="s">
        <v>10</v>
      </c>
      <c r="C12" s="53"/>
      <c r="D12" s="67">
        <v>177963.8609</v>
      </c>
      <c r="E12" s="67">
        <v>91209.060200000007</v>
      </c>
      <c r="F12" s="68">
        <v>195.11642868566699</v>
      </c>
      <c r="G12" s="67">
        <v>225148.96580000001</v>
      </c>
      <c r="H12" s="68">
        <v>-20.957282540624501</v>
      </c>
      <c r="I12" s="67">
        <v>28122.1463</v>
      </c>
      <c r="J12" s="68">
        <v>15.802166888142599</v>
      </c>
      <c r="K12" s="67">
        <v>8363.7960000000003</v>
      </c>
      <c r="L12" s="68">
        <v>3.7147832193151502</v>
      </c>
      <c r="M12" s="68">
        <v>2.3623663585290702</v>
      </c>
      <c r="N12" s="67">
        <v>2843633.0833000001</v>
      </c>
      <c r="O12" s="67">
        <v>23041575.443399999</v>
      </c>
      <c r="P12" s="67">
        <v>2000</v>
      </c>
      <c r="Q12" s="67">
        <v>8820</v>
      </c>
      <c r="R12" s="68">
        <v>-77.324263038548807</v>
      </c>
      <c r="S12" s="67">
        <v>88.981930449999993</v>
      </c>
      <c r="T12" s="67">
        <v>112.068265396825</v>
      </c>
      <c r="U12" s="69">
        <v>-25.944969759672599</v>
      </c>
      <c r="V12" s="54"/>
      <c r="W12" s="54"/>
    </row>
    <row r="13" spans="1:23" ht="14.25" thickBot="1" x14ac:dyDescent="0.2">
      <c r="A13" s="50"/>
      <c r="B13" s="52" t="s">
        <v>11</v>
      </c>
      <c r="C13" s="53"/>
      <c r="D13" s="67">
        <v>265307.1347</v>
      </c>
      <c r="E13" s="67">
        <v>265342.7095</v>
      </c>
      <c r="F13" s="68">
        <v>99.986592885831698</v>
      </c>
      <c r="G13" s="67">
        <v>457963.18550000002</v>
      </c>
      <c r="H13" s="68">
        <v>-42.0680213824742</v>
      </c>
      <c r="I13" s="67">
        <v>76813.369399999996</v>
      </c>
      <c r="J13" s="68">
        <v>28.9526210770238</v>
      </c>
      <c r="K13" s="67">
        <v>33236.472600000001</v>
      </c>
      <c r="L13" s="68">
        <v>7.2574551082556402</v>
      </c>
      <c r="M13" s="68">
        <v>1.31111677597219</v>
      </c>
      <c r="N13" s="67">
        <v>10452469.1851</v>
      </c>
      <c r="O13" s="67">
        <v>36505686.906199999</v>
      </c>
      <c r="P13" s="67">
        <v>10488</v>
      </c>
      <c r="Q13" s="67">
        <v>122601</v>
      </c>
      <c r="R13" s="68">
        <v>-91.445420510436307</v>
      </c>
      <c r="S13" s="67">
        <v>25.296256168955001</v>
      </c>
      <c r="T13" s="67">
        <v>45.085755840490698</v>
      </c>
      <c r="U13" s="69">
        <v>-78.230942710892094</v>
      </c>
      <c r="V13" s="54"/>
      <c r="W13" s="54"/>
    </row>
    <row r="14" spans="1:23" ht="14.25" thickBot="1" x14ac:dyDescent="0.2">
      <c r="A14" s="50"/>
      <c r="B14" s="52" t="s">
        <v>12</v>
      </c>
      <c r="C14" s="53"/>
      <c r="D14" s="67">
        <v>132351.25829999999</v>
      </c>
      <c r="E14" s="67">
        <v>116594.7913</v>
      </c>
      <c r="F14" s="68">
        <v>113.51386869372099</v>
      </c>
      <c r="G14" s="67">
        <v>138788.59349999999</v>
      </c>
      <c r="H14" s="68">
        <v>-4.6382307347181397</v>
      </c>
      <c r="I14" s="67">
        <v>22174.353800000001</v>
      </c>
      <c r="J14" s="68">
        <v>16.754169234823198</v>
      </c>
      <c r="K14" s="67">
        <v>21754.321</v>
      </c>
      <c r="L14" s="68">
        <v>15.674430046010899</v>
      </c>
      <c r="M14" s="68">
        <v>1.9308017014182999E-2</v>
      </c>
      <c r="N14" s="67">
        <v>1612279.3925999999</v>
      </c>
      <c r="O14" s="67">
        <v>16426859.127699999</v>
      </c>
      <c r="P14" s="67">
        <v>2062</v>
      </c>
      <c r="Q14" s="67">
        <v>5967</v>
      </c>
      <c r="R14" s="68">
        <v>-65.443271325624295</v>
      </c>
      <c r="S14" s="67">
        <v>64.185867264791497</v>
      </c>
      <c r="T14" s="67">
        <v>57.473389860901598</v>
      </c>
      <c r="U14" s="69">
        <v>10.4578744355019</v>
      </c>
      <c r="V14" s="54"/>
      <c r="W14" s="54"/>
    </row>
    <row r="15" spans="1:23" ht="14.25" thickBot="1" x14ac:dyDescent="0.2">
      <c r="A15" s="50"/>
      <c r="B15" s="52" t="s">
        <v>13</v>
      </c>
      <c r="C15" s="53"/>
      <c r="D15" s="67">
        <v>144650.07639999999</v>
      </c>
      <c r="E15" s="67">
        <v>89069.649799999999</v>
      </c>
      <c r="F15" s="68">
        <v>162.401083561912</v>
      </c>
      <c r="G15" s="67">
        <v>120173.39260000001</v>
      </c>
      <c r="H15" s="68">
        <v>20.367806275945998</v>
      </c>
      <c r="I15" s="67">
        <v>-1120.4132</v>
      </c>
      <c r="J15" s="68">
        <v>-0.77456799739374305</v>
      </c>
      <c r="K15" s="67">
        <v>3882.7552000000001</v>
      </c>
      <c r="L15" s="68">
        <v>3.2309607942282601</v>
      </c>
      <c r="M15" s="68">
        <v>-1.28856138033116</v>
      </c>
      <c r="N15" s="67">
        <v>2506175.3713000002</v>
      </c>
      <c r="O15" s="67">
        <v>13632652.063100001</v>
      </c>
      <c r="P15" s="67">
        <v>7509</v>
      </c>
      <c r="Q15" s="67">
        <v>44488</v>
      </c>
      <c r="R15" s="68">
        <v>-83.121291134687993</v>
      </c>
      <c r="S15" s="67">
        <v>19.2635605806366</v>
      </c>
      <c r="T15" s="67">
        <v>21.6580366368459</v>
      </c>
      <c r="U15" s="69">
        <v>-12.4300803383992</v>
      </c>
      <c r="V15" s="54"/>
      <c r="W15" s="54"/>
    </row>
    <row r="16" spans="1:23" ht="14.25" thickBot="1" x14ac:dyDescent="0.2">
      <c r="A16" s="50"/>
      <c r="B16" s="52" t="s">
        <v>14</v>
      </c>
      <c r="C16" s="53"/>
      <c r="D16" s="67">
        <v>609381.55619999999</v>
      </c>
      <c r="E16" s="67">
        <v>559739.94999999995</v>
      </c>
      <c r="F16" s="68">
        <v>108.868690934067</v>
      </c>
      <c r="G16" s="67">
        <v>937634.30920000002</v>
      </c>
      <c r="H16" s="68">
        <v>-35.008611542816602</v>
      </c>
      <c r="I16" s="67">
        <v>27670.298699999999</v>
      </c>
      <c r="J16" s="68">
        <v>4.5407181130566698</v>
      </c>
      <c r="K16" s="67">
        <v>57717.385799999996</v>
      </c>
      <c r="L16" s="68">
        <v>6.1556392757476104</v>
      </c>
      <c r="M16" s="68">
        <v>-0.52058988264156603</v>
      </c>
      <c r="N16" s="67">
        <v>10210962.5529</v>
      </c>
      <c r="O16" s="67">
        <v>95371380.8433</v>
      </c>
      <c r="P16" s="67">
        <v>32548</v>
      </c>
      <c r="Q16" s="67">
        <v>81716</v>
      </c>
      <c r="R16" s="68">
        <v>-60.169367076215202</v>
      </c>
      <c r="S16" s="67">
        <v>18.722549963131399</v>
      </c>
      <c r="T16" s="67">
        <v>36.059099127465899</v>
      </c>
      <c r="U16" s="69">
        <v>-92.597157964453501</v>
      </c>
      <c r="V16" s="54"/>
      <c r="W16" s="54"/>
    </row>
    <row r="17" spans="1:21" ht="12" thickBot="1" x14ac:dyDescent="0.2">
      <c r="A17" s="50"/>
      <c r="B17" s="52" t="s">
        <v>15</v>
      </c>
      <c r="C17" s="53"/>
      <c r="D17" s="67">
        <v>466788.99930000002</v>
      </c>
      <c r="E17" s="67">
        <v>497048.32089999999</v>
      </c>
      <c r="F17" s="68">
        <v>93.912197199417193</v>
      </c>
      <c r="G17" s="67">
        <v>568163.99990000005</v>
      </c>
      <c r="H17" s="68">
        <v>-17.842559651411001</v>
      </c>
      <c r="I17" s="67">
        <v>65464.287400000001</v>
      </c>
      <c r="J17" s="68">
        <v>14.0243852143411</v>
      </c>
      <c r="K17" s="67">
        <v>43302.768700000001</v>
      </c>
      <c r="L17" s="68">
        <v>7.6215263036062701</v>
      </c>
      <c r="M17" s="68">
        <v>0.51178064048361904</v>
      </c>
      <c r="N17" s="67">
        <v>8436722.6021999996</v>
      </c>
      <c r="O17" s="67">
        <v>123591901.603</v>
      </c>
      <c r="P17" s="67">
        <v>9415</v>
      </c>
      <c r="Q17" s="67">
        <v>13489</v>
      </c>
      <c r="R17" s="68">
        <v>-30.202387130254301</v>
      </c>
      <c r="S17" s="67">
        <v>49.5792882952735</v>
      </c>
      <c r="T17" s="67">
        <v>131.327029149678</v>
      </c>
      <c r="U17" s="69">
        <v>-164.882844561117</v>
      </c>
    </row>
    <row r="18" spans="1:21" ht="12" thickBot="1" x14ac:dyDescent="0.2">
      <c r="A18" s="50"/>
      <c r="B18" s="52" t="s">
        <v>16</v>
      </c>
      <c r="C18" s="53"/>
      <c r="D18" s="67">
        <v>1370021.513</v>
      </c>
      <c r="E18" s="67">
        <v>1434914.0944000001</v>
      </c>
      <c r="F18" s="68">
        <v>95.477598160527194</v>
      </c>
      <c r="G18" s="67">
        <v>2412929.8867000001</v>
      </c>
      <c r="H18" s="68">
        <v>-43.221660913086701</v>
      </c>
      <c r="I18" s="67">
        <v>218991.89989999999</v>
      </c>
      <c r="J18" s="68">
        <v>15.984559207428999</v>
      </c>
      <c r="K18" s="67">
        <v>407641.43099999998</v>
      </c>
      <c r="L18" s="68">
        <v>16.894043761773101</v>
      </c>
      <c r="M18" s="68">
        <v>-0.46278301652807202</v>
      </c>
      <c r="N18" s="67">
        <v>21849698.631099999</v>
      </c>
      <c r="O18" s="67">
        <v>268541326.16659999</v>
      </c>
      <c r="P18" s="67">
        <v>64340</v>
      </c>
      <c r="Q18" s="67">
        <v>140636</v>
      </c>
      <c r="R18" s="68">
        <v>-54.250689723826099</v>
      </c>
      <c r="S18" s="67">
        <v>21.293464609885</v>
      </c>
      <c r="T18" s="67">
        <v>32.228742417304296</v>
      </c>
      <c r="U18" s="69">
        <v>-51.355089497003803</v>
      </c>
    </row>
    <row r="19" spans="1:21" ht="12" thickBot="1" x14ac:dyDescent="0.2">
      <c r="A19" s="50"/>
      <c r="B19" s="52" t="s">
        <v>17</v>
      </c>
      <c r="C19" s="53"/>
      <c r="D19" s="67">
        <v>583597.01890000002</v>
      </c>
      <c r="E19" s="67">
        <v>608007.02850000001</v>
      </c>
      <c r="F19" s="68">
        <v>95.985242200205903</v>
      </c>
      <c r="G19" s="67">
        <v>849023.4693</v>
      </c>
      <c r="H19" s="68">
        <v>-31.2625575143215</v>
      </c>
      <c r="I19" s="67">
        <v>59853.877899999999</v>
      </c>
      <c r="J19" s="68">
        <v>10.256028725577901</v>
      </c>
      <c r="K19" s="67">
        <v>89341.064899999998</v>
      </c>
      <c r="L19" s="68">
        <v>10.522802741090301</v>
      </c>
      <c r="M19" s="68">
        <v>-0.33005188636384802</v>
      </c>
      <c r="N19" s="67">
        <v>8249510.0537</v>
      </c>
      <c r="O19" s="67">
        <v>71560803.860699996</v>
      </c>
      <c r="P19" s="67">
        <v>12471</v>
      </c>
      <c r="Q19" s="67">
        <v>26651</v>
      </c>
      <c r="R19" s="68">
        <v>-53.206258676972702</v>
      </c>
      <c r="S19" s="67">
        <v>46.796328995269</v>
      </c>
      <c r="T19" s="67">
        <v>60.811890777081501</v>
      </c>
      <c r="U19" s="69">
        <v>-29.950130881483101</v>
      </c>
    </row>
    <row r="20" spans="1:21" ht="12" thickBot="1" x14ac:dyDescent="0.2">
      <c r="A20" s="50"/>
      <c r="B20" s="52" t="s">
        <v>18</v>
      </c>
      <c r="C20" s="53"/>
      <c r="D20" s="67">
        <v>834428.54740000004</v>
      </c>
      <c r="E20" s="67">
        <v>929095.28119999997</v>
      </c>
      <c r="F20" s="68">
        <v>89.810869163200294</v>
      </c>
      <c r="G20" s="67">
        <v>1108430.0739</v>
      </c>
      <c r="H20" s="68">
        <v>-24.719784581081299</v>
      </c>
      <c r="I20" s="67">
        <v>76263.621599999999</v>
      </c>
      <c r="J20" s="68">
        <v>9.1396227798809395</v>
      </c>
      <c r="K20" s="67">
        <v>69818.771699999998</v>
      </c>
      <c r="L20" s="68">
        <v>6.2988882514115998</v>
      </c>
      <c r="M20" s="68">
        <v>9.2308268150183004E-2</v>
      </c>
      <c r="N20" s="67">
        <v>8944747.2833999991</v>
      </c>
      <c r="O20" s="67">
        <v>105583510.6512</v>
      </c>
      <c r="P20" s="67">
        <v>33590</v>
      </c>
      <c r="Q20" s="67">
        <v>50520</v>
      </c>
      <c r="R20" s="68">
        <v>-33.511480601741901</v>
      </c>
      <c r="S20" s="67">
        <v>24.8415762846085</v>
      </c>
      <c r="T20" s="67">
        <v>29.1990940835313</v>
      </c>
      <c r="U20" s="69">
        <v>-17.541229062918301</v>
      </c>
    </row>
    <row r="21" spans="1:21" ht="12" thickBot="1" x14ac:dyDescent="0.2">
      <c r="A21" s="50"/>
      <c r="B21" s="52" t="s">
        <v>19</v>
      </c>
      <c r="C21" s="53"/>
      <c r="D21" s="67">
        <v>373999.92060000001</v>
      </c>
      <c r="E21" s="67">
        <v>351802.03970000002</v>
      </c>
      <c r="F21" s="68">
        <v>106.309764695773</v>
      </c>
      <c r="G21" s="67">
        <v>470759.23009999999</v>
      </c>
      <c r="H21" s="68">
        <v>-20.553884727750599</v>
      </c>
      <c r="I21" s="67">
        <v>49315.424599999998</v>
      </c>
      <c r="J21" s="68">
        <v>13.185945205786201</v>
      </c>
      <c r="K21" s="67">
        <v>60406.767500000002</v>
      </c>
      <c r="L21" s="68">
        <v>12.8317754889624</v>
      </c>
      <c r="M21" s="68">
        <v>-0.183610932334693</v>
      </c>
      <c r="N21" s="67">
        <v>4753959.0417999998</v>
      </c>
      <c r="O21" s="67">
        <v>43659884.860699996</v>
      </c>
      <c r="P21" s="67">
        <v>30024</v>
      </c>
      <c r="Q21" s="67">
        <v>52140</v>
      </c>
      <c r="R21" s="68">
        <v>-42.416570771001197</v>
      </c>
      <c r="S21" s="67">
        <v>12.456698661071099</v>
      </c>
      <c r="T21" s="67">
        <v>13.9048098216341</v>
      </c>
      <c r="U21" s="69">
        <v>-11.6251600842562</v>
      </c>
    </row>
    <row r="22" spans="1:21" ht="12" thickBot="1" x14ac:dyDescent="0.2">
      <c r="A22" s="50"/>
      <c r="B22" s="52" t="s">
        <v>20</v>
      </c>
      <c r="C22" s="53"/>
      <c r="D22" s="67">
        <v>989422.69889999996</v>
      </c>
      <c r="E22" s="67">
        <v>794796.04610000004</v>
      </c>
      <c r="F22" s="68">
        <v>124.487622171124</v>
      </c>
      <c r="G22" s="67">
        <v>1397115.4275</v>
      </c>
      <c r="H22" s="68">
        <v>-29.181034048813402</v>
      </c>
      <c r="I22" s="67">
        <v>112076.80620000001</v>
      </c>
      <c r="J22" s="68">
        <v>11.3274949447392</v>
      </c>
      <c r="K22" s="67">
        <v>154244.30869999999</v>
      </c>
      <c r="L22" s="68">
        <v>11.0401979438453</v>
      </c>
      <c r="M22" s="68">
        <v>-0.273381253774584</v>
      </c>
      <c r="N22" s="67">
        <v>19357864.105900001</v>
      </c>
      <c r="O22" s="67">
        <v>118381826.3435</v>
      </c>
      <c r="P22" s="67">
        <v>60451</v>
      </c>
      <c r="Q22" s="67">
        <v>108184</v>
      </c>
      <c r="R22" s="68">
        <v>-44.122051319973401</v>
      </c>
      <c r="S22" s="67">
        <v>16.367350397842898</v>
      </c>
      <c r="T22" s="67">
        <v>16.788500455705101</v>
      </c>
      <c r="U22" s="69">
        <v>-2.5731107822908101</v>
      </c>
    </row>
    <row r="23" spans="1:21" ht="12" thickBot="1" x14ac:dyDescent="0.2">
      <c r="A23" s="50"/>
      <c r="B23" s="52" t="s">
        <v>21</v>
      </c>
      <c r="C23" s="53"/>
      <c r="D23" s="67">
        <v>2831671.1573999999</v>
      </c>
      <c r="E23" s="67">
        <v>2311748.5699999998</v>
      </c>
      <c r="F23" s="68">
        <v>122.490447021235</v>
      </c>
      <c r="G23" s="67">
        <v>3093581.9054999999</v>
      </c>
      <c r="H23" s="68">
        <v>-8.4662619610735295</v>
      </c>
      <c r="I23" s="67">
        <v>344636.48940000002</v>
      </c>
      <c r="J23" s="68">
        <v>12.170780794915499</v>
      </c>
      <c r="K23" s="67">
        <v>277681.68770000001</v>
      </c>
      <c r="L23" s="68">
        <v>8.9760574047293495</v>
      </c>
      <c r="M23" s="68">
        <v>0.24112069562302699</v>
      </c>
      <c r="N23" s="67">
        <v>65705394.956900001</v>
      </c>
      <c r="O23" s="67">
        <v>257698215.64449999</v>
      </c>
      <c r="P23" s="67">
        <v>83708</v>
      </c>
      <c r="Q23" s="67">
        <v>386827</v>
      </c>
      <c r="R23" s="68">
        <v>-78.360352302191899</v>
      </c>
      <c r="S23" s="67">
        <v>33.827963365508701</v>
      </c>
      <c r="T23" s="67">
        <v>68.978367558882894</v>
      </c>
      <c r="U23" s="69">
        <v>-103.90931258136</v>
      </c>
    </row>
    <row r="24" spans="1:21" ht="12" thickBot="1" x14ac:dyDescent="0.2">
      <c r="A24" s="50"/>
      <c r="B24" s="52" t="s">
        <v>22</v>
      </c>
      <c r="C24" s="53"/>
      <c r="D24" s="67">
        <v>177175.15429999999</v>
      </c>
      <c r="E24" s="67">
        <v>258645.6544</v>
      </c>
      <c r="F24" s="68">
        <v>68.501113893062197</v>
      </c>
      <c r="G24" s="67">
        <v>349198.35739999998</v>
      </c>
      <c r="H24" s="68">
        <v>-49.262317377670499</v>
      </c>
      <c r="I24" s="67">
        <v>31354.420099999999</v>
      </c>
      <c r="J24" s="68">
        <v>17.696849326237601</v>
      </c>
      <c r="K24" s="67">
        <v>41994.645799999998</v>
      </c>
      <c r="L24" s="68">
        <v>12.026014701981</v>
      </c>
      <c r="M24" s="68">
        <v>-0.25337100712015098</v>
      </c>
      <c r="N24" s="67">
        <v>2405613.9481000002</v>
      </c>
      <c r="O24" s="67">
        <v>27863943.9351</v>
      </c>
      <c r="P24" s="67">
        <v>18810</v>
      </c>
      <c r="Q24" s="67">
        <v>29306</v>
      </c>
      <c r="R24" s="68">
        <v>-35.815191428376401</v>
      </c>
      <c r="S24" s="67">
        <v>9.4192001222753898</v>
      </c>
      <c r="T24" s="67">
        <v>9.9008476045860903</v>
      </c>
      <c r="U24" s="69">
        <v>-5.11346479592956</v>
      </c>
    </row>
    <row r="25" spans="1:21" ht="12" thickBot="1" x14ac:dyDescent="0.2">
      <c r="A25" s="50"/>
      <c r="B25" s="52" t="s">
        <v>23</v>
      </c>
      <c r="C25" s="53"/>
      <c r="D25" s="67">
        <v>167436.00539999999</v>
      </c>
      <c r="E25" s="67">
        <v>209640.39199999999</v>
      </c>
      <c r="F25" s="68">
        <v>79.868198968069095</v>
      </c>
      <c r="G25" s="67">
        <v>269535.28840000002</v>
      </c>
      <c r="H25" s="68">
        <v>-37.879746138650702</v>
      </c>
      <c r="I25" s="67">
        <v>12690.039199999999</v>
      </c>
      <c r="J25" s="68">
        <v>7.57903843303228</v>
      </c>
      <c r="K25" s="67">
        <v>25658.7101</v>
      </c>
      <c r="L25" s="68">
        <v>9.5196106796678706</v>
      </c>
      <c r="M25" s="68">
        <v>-0.50542957340634198</v>
      </c>
      <c r="N25" s="67">
        <v>2470007.7119999998</v>
      </c>
      <c r="O25" s="67">
        <v>35645164.723300003</v>
      </c>
      <c r="P25" s="67">
        <v>11922</v>
      </c>
      <c r="Q25" s="67">
        <v>17266</v>
      </c>
      <c r="R25" s="68">
        <v>-30.951001969187999</v>
      </c>
      <c r="S25" s="67">
        <v>14.0442883241067</v>
      </c>
      <c r="T25" s="67">
        <v>18.4024758311132</v>
      </c>
      <c r="U25" s="69">
        <v>-31.031743342421599</v>
      </c>
    </row>
    <row r="26" spans="1:21" ht="12" thickBot="1" x14ac:dyDescent="0.2">
      <c r="A26" s="50"/>
      <c r="B26" s="52" t="s">
        <v>24</v>
      </c>
      <c r="C26" s="53"/>
      <c r="D26" s="67">
        <v>444583.79229999997</v>
      </c>
      <c r="E26" s="67">
        <v>595025.80310000002</v>
      </c>
      <c r="F26" s="68">
        <v>74.716724885506096</v>
      </c>
      <c r="G26" s="67">
        <v>596633.32350000006</v>
      </c>
      <c r="H26" s="68">
        <v>-25.484585793505399</v>
      </c>
      <c r="I26" s="67">
        <v>101043.04730000001</v>
      </c>
      <c r="J26" s="68">
        <v>22.727559809876599</v>
      </c>
      <c r="K26" s="67">
        <v>135149.56450000001</v>
      </c>
      <c r="L26" s="68">
        <v>22.652030849899401</v>
      </c>
      <c r="M26" s="68">
        <v>-0.25236128082380899</v>
      </c>
      <c r="N26" s="67">
        <v>5011329.5094999997</v>
      </c>
      <c r="O26" s="67">
        <v>63945507.612899996</v>
      </c>
      <c r="P26" s="67">
        <v>32591</v>
      </c>
      <c r="Q26" s="67">
        <v>45012</v>
      </c>
      <c r="R26" s="68">
        <v>-27.594863591930999</v>
      </c>
      <c r="S26" s="67">
        <v>13.6413056457304</v>
      </c>
      <c r="T26" s="67">
        <v>14.3094550564294</v>
      </c>
      <c r="U26" s="69">
        <v>-4.8979872458770402</v>
      </c>
    </row>
    <row r="27" spans="1:21" ht="12" thickBot="1" x14ac:dyDescent="0.2">
      <c r="A27" s="50"/>
      <c r="B27" s="52" t="s">
        <v>25</v>
      </c>
      <c r="C27" s="53"/>
      <c r="D27" s="67">
        <v>217668.8125</v>
      </c>
      <c r="E27" s="67">
        <v>298595.75670000003</v>
      </c>
      <c r="F27" s="68">
        <v>72.897490207368406</v>
      </c>
      <c r="G27" s="67">
        <v>374688.42969999998</v>
      </c>
      <c r="H27" s="68">
        <v>-41.906716288442702</v>
      </c>
      <c r="I27" s="67">
        <v>55263.929400000001</v>
      </c>
      <c r="J27" s="68">
        <v>25.388997516582702</v>
      </c>
      <c r="K27" s="67">
        <v>112444.02220000001</v>
      </c>
      <c r="L27" s="68">
        <v>30.010006524628999</v>
      </c>
      <c r="M27" s="68">
        <v>-0.50852052142261395</v>
      </c>
      <c r="N27" s="67">
        <v>2354130.8314999999</v>
      </c>
      <c r="O27" s="67">
        <v>21678550.3279</v>
      </c>
      <c r="P27" s="67">
        <v>28563</v>
      </c>
      <c r="Q27" s="67">
        <v>46340</v>
      </c>
      <c r="R27" s="68">
        <v>-38.362106171773803</v>
      </c>
      <c r="S27" s="67">
        <v>7.6206565311767003</v>
      </c>
      <c r="T27" s="67">
        <v>7.8056838541217104</v>
      </c>
      <c r="U27" s="69">
        <v>-2.4279708997256599</v>
      </c>
    </row>
    <row r="28" spans="1:21" ht="12" thickBot="1" x14ac:dyDescent="0.2">
      <c r="A28" s="50"/>
      <c r="B28" s="52" t="s">
        <v>26</v>
      </c>
      <c r="C28" s="53"/>
      <c r="D28" s="67">
        <v>505492.29639999999</v>
      </c>
      <c r="E28" s="67">
        <v>793065.33940000006</v>
      </c>
      <c r="F28" s="68">
        <v>63.739047880018802</v>
      </c>
      <c r="G28" s="67">
        <v>924623.42520000006</v>
      </c>
      <c r="H28" s="68">
        <v>-45.329927555030302</v>
      </c>
      <c r="I28" s="67">
        <v>33393.489300000001</v>
      </c>
      <c r="J28" s="68">
        <v>6.60613218793259</v>
      </c>
      <c r="K28" s="67">
        <v>89046.170100000003</v>
      </c>
      <c r="L28" s="68">
        <v>9.6305336500358401</v>
      </c>
      <c r="M28" s="68">
        <v>-0.62498679884268304</v>
      </c>
      <c r="N28" s="67">
        <v>5710914.2248</v>
      </c>
      <c r="O28" s="67">
        <v>81233012.9199</v>
      </c>
      <c r="P28" s="67">
        <v>27740</v>
      </c>
      <c r="Q28" s="67">
        <v>35471</v>
      </c>
      <c r="R28" s="68">
        <v>-21.7952693749824</v>
      </c>
      <c r="S28" s="67">
        <v>18.2225052775775</v>
      </c>
      <c r="T28" s="67">
        <v>19.906383344140298</v>
      </c>
      <c r="U28" s="69">
        <v>-9.2406507278379806</v>
      </c>
    </row>
    <row r="29" spans="1:21" ht="12" thickBot="1" x14ac:dyDescent="0.2">
      <c r="A29" s="50"/>
      <c r="B29" s="52" t="s">
        <v>27</v>
      </c>
      <c r="C29" s="53"/>
      <c r="D29" s="67">
        <v>605455.99439999997</v>
      </c>
      <c r="E29" s="67">
        <v>672698.49459999998</v>
      </c>
      <c r="F29" s="68">
        <v>90.004065604460195</v>
      </c>
      <c r="G29" s="67">
        <v>730023.18299999996</v>
      </c>
      <c r="H29" s="68">
        <v>-17.063456545050599</v>
      </c>
      <c r="I29" s="67">
        <v>101805.03389999999</v>
      </c>
      <c r="J29" s="68">
        <v>16.814604998813799</v>
      </c>
      <c r="K29" s="67">
        <v>140061.89790000001</v>
      </c>
      <c r="L29" s="68">
        <v>19.1859520576349</v>
      </c>
      <c r="M29" s="68">
        <v>-0.273142550355231</v>
      </c>
      <c r="N29" s="67">
        <v>5893737.1080999998</v>
      </c>
      <c r="O29" s="67">
        <v>50537995.2874</v>
      </c>
      <c r="P29" s="67">
        <v>87006</v>
      </c>
      <c r="Q29" s="67">
        <v>108182</v>
      </c>
      <c r="R29" s="68">
        <v>-19.574420883326201</v>
      </c>
      <c r="S29" s="67">
        <v>6.9587843872836403</v>
      </c>
      <c r="T29" s="67">
        <v>7.1576397783365104</v>
      </c>
      <c r="U29" s="69">
        <v>-2.8576167903154999</v>
      </c>
    </row>
    <row r="30" spans="1:21" ht="12" thickBot="1" x14ac:dyDescent="0.2">
      <c r="A30" s="50"/>
      <c r="B30" s="52" t="s">
        <v>28</v>
      </c>
      <c r="C30" s="53"/>
      <c r="D30" s="67">
        <v>831570.59530000004</v>
      </c>
      <c r="E30" s="67">
        <v>1051004.7122</v>
      </c>
      <c r="F30" s="68">
        <v>79.121490669563897</v>
      </c>
      <c r="G30" s="67">
        <v>1270935.2714</v>
      </c>
      <c r="H30" s="68">
        <v>-34.570185121703098</v>
      </c>
      <c r="I30" s="67">
        <v>108450.63219999999</v>
      </c>
      <c r="J30" s="68">
        <v>13.0416627058434</v>
      </c>
      <c r="K30" s="67">
        <v>183461.6251</v>
      </c>
      <c r="L30" s="68">
        <v>14.435166701912999</v>
      </c>
      <c r="M30" s="68">
        <v>-0.40886475773401398</v>
      </c>
      <c r="N30" s="67">
        <v>9491710.8183999993</v>
      </c>
      <c r="O30" s="67">
        <v>90139963.698100001</v>
      </c>
      <c r="P30" s="67">
        <v>51126</v>
      </c>
      <c r="Q30" s="67">
        <v>83741</v>
      </c>
      <c r="R30" s="68">
        <v>-38.947468981741302</v>
      </c>
      <c r="S30" s="67">
        <v>16.265121372687101</v>
      </c>
      <c r="T30" s="67">
        <v>17.171616758815901</v>
      </c>
      <c r="U30" s="69">
        <v>-5.5732469826570199</v>
      </c>
    </row>
    <row r="31" spans="1:21" ht="12" thickBot="1" x14ac:dyDescent="0.2">
      <c r="A31" s="50"/>
      <c r="B31" s="52" t="s">
        <v>29</v>
      </c>
      <c r="C31" s="53"/>
      <c r="D31" s="67">
        <v>690092.02500000002</v>
      </c>
      <c r="E31" s="67">
        <v>555293.69570000004</v>
      </c>
      <c r="F31" s="68">
        <v>124.27514130699301</v>
      </c>
      <c r="G31" s="67">
        <v>821075.71</v>
      </c>
      <c r="H31" s="68">
        <v>-15.9526927181904</v>
      </c>
      <c r="I31" s="67">
        <v>11835.410599999999</v>
      </c>
      <c r="J31" s="68">
        <v>1.71504816332286</v>
      </c>
      <c r="K31" s="67">
        <v>48291.854299999999</v>
      </c>
      <c r="L31" s="68">
        <v>5.8815348830621197</v>
      </c>
      <c r="M31" s="68">
        <v>-0.754919110654237</v>
      </c>
      <c r="N31" s="67">
        <v>6719762.7331999997</v>
      </c>
      <c r="O31" s="67">
        <v>100868330.7723</v>
      </c>
      <c r="P31" s="67">
        <v>21783</v>
      </c>
      <c r="Q31" s="67">
        <v>30856</v>
      </c>
      <c r="R31" s="68">
        <v>-29.4043297899922</v>
      </c>
      <c r="S31" s="67">
        <v>31.680302299958701</v>
      </c>
      <c r="T31" s="67">
        <v>42.682401315789498</v>
      </c>
      <c r="U31" s="69">
        <v>-34.728516513698601</v>
      </c>
    </row>
    <row r="32" spans="1:21" ht="12" thickBot="1" x14ac:dyDescent="0.2">
      <c r="A32" s="50"/>
      <c r="B32" s="52" t="s">
        <v>30</v>
      </c>
      <c r="C32" s="53"/>
      <c r="D32" s="67">
        <v>113409.0959</v>
      </c>
      <c r="E32" s="67">
        <v>148084.75320000001</v>
      </c>
      <c r="F32" s="68">
        <v>76.583911205789093</v>
      </c>
      <c r="G32" s="67">
        <v>202187.85870000001</v>
      </c>
      <c r="H32" s="68">
        <v>-43.909047442718702</v>
      </c>
      <c r="I32" s="67">
        <v>30046.8338</v>
      </c>
      <c r="J32" s="68">
        <v>26.4942009823394</v>
      </c>
      <c r="K32" s="67">
        <v>55280.626499999998</v>
      </c>
      <c r="L32" s="68">
        <v>27.3412196238863</v>
      </c>
      <c r="M32" s="68">
        <v>-0.45646719832308702</v>
      </c>
      <c r="N32" s="67">
        <v>2048954.6148999999</v>
      </c>
      <c r="O32" s="67">
        <v>10685157.2596</v>
      </c>
      <c r="P32" s="67">
        <v>23880</v>
      </c>
      <c r="Q32" s="67">
        <v>31390</v>
      </c>
      <c r="R32" s="68">
        <v>-23.9248168206435</v>
      </c>
      <c r="S32" s="67">
        <v>4.7491246189279703</v>
      </c>
      <c r="T32" s="67">
        <v>6.0298065466709101</v>
      </c>
      <c r="U32" s="69">
        <v>-26.966694506998</v>
      </c>
    </row>
    <row r="33" spans="1:21" ht="12" thickBot="1" x14ac:dyDescent="0.2">
      <c r="A33" s="50"/>
      <c r="B33" s="52" t="s">
        <v>31</v>
      </c>
      <c r="C33" s="53"/>
      <c r="D33" s="70"/>
      <c r="E33" s="70"/>
      <c r="F33" s="70"/>
      <c r="G33" s="67">
        <v>19.230899999999998</v>
      </c>
      <c r="H33" s="70"/>
      <c r="I33" s="70"/>
      <c r="J33" s="70"/>
      <c r="K33" s="67">
        <v>3.7446999999999999</v>
      </c>
      <c r="L33" s="68">
        <v>19.4723075883084</v>
      </c>
      <c r="M33" s="70"/>
      <c r="N33" s="67">
        <v>53.932400000000001</v>
      </c>
      <c r="O33" s="67">
        <v>130.255</v>
      </c>
      <c r="P33" s="70"/>
      <c r="Q33" s="70"/>
      <c r="R33" s="70"/>
      <c r="S33" s="70"/>
      <c r="T33" s="70"/>
      <c r="U33" s="71"/>
    </row>
    <row r="34" spans="1:21" ht="12" thickBot="1" x14ac:dyDescent="0.2">
      <c r="A34" s="50"/>
      <c r="B34" s="52" t="s">
        <v>32</v>
      </c>
      <c r="C34" s="53"/>
      <c r="D34" s="67">
        <v>91848.833599999998</v>
      </c>
      <c r="E34" s="67">
        <v>95380.044999999998</v>
      </c>
      <c r="F34" s="68">
        <v>96.297746137570002</v>
      </c>
      <c r="G34" s="67">
        <v>122153.4477</v>
      </c>
      <c r="H34" s="68">
        <v>-24.808644103460701</v>
      </c>
      <c r="I34" s="67">
        <v>10280.807199999999</v>
      </c>
      <c r="J34" s="68">
        <v>11.1931820982863</v>
      </c>
      <c r="K34" s="67">
        <v>7393.5439999999999</v>
      </c>
      <c r="L34" s="68">
        <v>6.0526691134891299</v>
      </c>
      <c r="M34" s="68">
        <v>0.39051139751112601</v>
      </c>
      <c r="N34" s="67">
        <v>1139105.6151999999</v>
      </c>
      <c r="O34" s="67">
        <v>19997981.889699999</v>
      </c>
      <c r="P34" s="67">
        <v>5904</v>
      </c>
      <c r="Q34" s="67">
        <v>8232</v>
      </c>
      <c r="R34" s="68">
        <v>-28.279883381924201</v>
      </c>
      <c r="S34" s="67">
        <v>15.5570517615176</v>
      </c>
      <c r="T34" s="67">
        <v>17.485991970359599</v>
      </c>
      <c r="U34" s="69">
        <v>-12.3991373070664</v>
      </c>
    </row>
    <row r="35" spans="1:21" ht="12" thickBot="1" x14ac:dyDescent="0.2">
      <c r="A35" s="50"/>
      <c r="B35" s="52" t="s">
        <v>36</v>
      </c>
      <c r="C35" s="53"/>
      <c r="D35" s="70"/>
      <c r="E35" s="67">
        <v>58201.207000000002</v>
      </c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1"/>
    </row>
    <row r="36" spans="1:21" ht="12" thickBot="1" x14ac:dyDescent="0.2">
      <c r="A36" s="50"/>
      <c r="B36" s="52" t="s">
        <v>37</v>
      </c>
      <c r="C36" s="53"/>
      <c r="D36" s="70"/>
      <c r="E36" s="67">
        <v>5370.5591999999997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</row>
    <row r="37" spans="1:21" ht="12" customHeight="1" thickBot="1" x14ac:dyDescent="0.2">
      <c r="A37" s="50"/>
      <c r="B37" s="52" t="s">
        <v>38</v>
      </c>
      <c r="C37" s="53"/>
      <c r="D37" s="70"/>
      <c r="E37" s="67">
        <v>55453.631300000001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</row>
    <row r="38" spans="1:21" ht="12" customHeight="1" thickBot="1" x14ac:dyDescent="0.2">
      <c r="A38" s="50"/>
      <c r="B38" s="52" t="s">
        <v>33</v>
      </c>
      <c r="C38" s="53"/>
      <c r="D38" s="67">
        <v>219999.14550000001</v>
      </c>
      <c r="E38" s="67">
        <v>60929.740100000003</v>
      </c>
      <c r="F38" s="68">
        <v>361.070218154435</v>
      </c>
      <c r="G38" s="67">
        <v>327452.9902</v>
      </c>
      <c r="H38" s="68">
        <v>-32.8150445761298</v>
      </c>
      <c r="I38" s="67">
        <v>13248.922500000001</v>
      </c>
      <c r="J38" s="68">
        <v>6.0222608910087798</v>
      </c>
      <c r="K38" s="67">
        <v>20496.401600000001</v>
      </c>
      <c r="L38" s="68">
        <v>6.2593417111510599</v>
      </c>
      <c r="M38" s="68">
        <v>-0.35359763344996098</v>
      </c>
      <c r="N38" s="67">
        <v>3430049.4933000002</v>
      </c>
      <c r="O38" s="67">
        <v>21495333.982099999</v>
      </c>
      <c r="P38" s="67">
        <v>338</v>
      </c>
      <c r="Q38" s="67">
        <v>602</v>
      </c>
      <c r="R38" s="68">
        <v>-43.8538205980066</v>
      </c>
      <c r="S38" s="67">
        <v>650.88504585798796</v>
      </c>
      <c r="T38" s="67">
        <v>838.56802192690998</v>
      </c>
      <c r="U38" s="69">
        <v>-28.835041957604201</v>
      </c>
    </row>
    <row r="39" spans="1:21" ht="12" thickBot="1" x14ac:dyDescent="0.2">
      <c r="A39" s="50"/>
      <c r="B39" s="52" t="s">
        <v>34</v>
      </c>
      <c r="C39" s="53"/>
      <c r="D39" s="67">
        <v>470327.799</v>
      </c>
      <c r="E39" s="67">
        <v>234274.44649999999</v>
      </c>
      <c r="F39" s="68">
        <v>200.75932566550699</v>
      </c>
      <c r="G39" s="67">
        <v>612450.94949999999</v>
      </c>
      <c r="H39" s="68">
        <v>-23.205638037793602</v>
      </c>
      <c r="I39" s="67">
        <v>38885.690600000002</v>
      </c>
      <c r="J39" s="68">
        <v>8.2677848689101197</v>
      </c>
      <c r="K39" s="67">
        <v>44363.899700000002</v>
      </c>
      <c r="L39" s="68">
        <v>7.2436657557994399</v>
      </c>
      <c r="M39" s="68">
        <v>-0.123483488535612</v>
      </c>
      <c r="N39" s="67">
        <v>5319947.5888</v>
      </c>
      <c r="O39" s="67">
        <v>49222363.431599997</v>
      </c>
      <c r="P39" s="67">
        <v>2696</v>
      </c>
      <c r="Q39" s="67">
        <v>3990</v>
      </c>
      <c r="R39" s="68">
        <v>-32.431077694235597</v>
      </c>
      <c r="S39" s="67">
        <v>174.453931379822</v>
      </c>
      <c r="T39" s="67">
        <v>182.624603182957</v>
      </c>
      <c r="U39" s="69">
        <v>-4.6835698906356003</v>
      </c>
    </row>
    <row r="40" spans="1:21" ht="12" thickBot="1" x14ac:dyDescent="0.2">
      <c r="A40" s="50"/>
      <c r="B40" s="52" t="s">
        <v>39</v>
      </c>
      <c r="C40" s="53"/>
      <c r="D40" s="70"/>
      <c r="E40" s="67">
        <v>43970.7762</v>
      </c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1"/>
    </row>
    <row r="41" spans="1:21" ht="12" thickBot="1" x14ac:dyDescent="0.2">
      <c r="A41" s="50"/>
      <c r="B41" s="52" t="s">
        <v>40</v>
      </c>
      <c r="C41" s="53"/>
      <c r="D41" s="70"/>
      <c r="E41" s="67">
        <v>11888.5951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</row>
    <row r="42" spans="1:21" ht="12" thickBot="1" x14ac:dyDescent="0.2">
      <c r="A42" s="51"/>
      <c r="B42" s="52" t="s">
        <v>35</v>
      </c>
      <c r="C42" s="53"/>
      <c r="D42" s="72">
        <v>19753.052</v>
      </c>
      <c r="E42" s="73"/>
      <c r="F42" s="73"/>
      <c r="G42" s="72">
        <v>20130.035800000001</v>
      </c>
      <c r="H42" s="74">
        <v>-1.87274281946382</v>
      </c>
      <c r="I42" s="72">
        <v>3397.0616</v>
      </c>
      <c r="J42" s="74">
        <v>17.197654316912601</v>
      </c>
      <c r="K42" s="72">
        <v>1338.3898999999999</v>
      </c>
      <c r="L42" s="74">
        <v>6.6487209128559996</v>
      </c>
      <c r="M42" s="74">
        <v>1.5381703791996599</v>
      </c>
      <c r="N42" s="72">
        <v>317228.087</v>
      </c>
      <c r="O42" s="72">
        <v>2447193.0570999999</v>
      </c>
      <c r="P42" s="72">
        <v>21</v>
      </c>
      <c r="Q42" s="72">
        <v>29</v>
      </c>
      <c r="R42" s="74">
        <v>-27.586206896551701</v>
      </c>
      <c r="S42" s="72">
        <v>940.62152380952398</v>
      </c>
      <c r="T42" s="72">
        <v>519.42795517241404</v>
      </c>
      <c r="U42" s="75">
        <v>44.778219291779898</v>
      </c>
    </row>
  </sheetData>
  <mergeCells count="40"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21:C21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25:C25"/>
    <mergeCell ref="B26:C26"/>
    <mergeCell ref="B27:C27"/>
    <mergeCell ref="B28:C28"/>
    <mergeCell ref="B29:C29"/>
    <mergeCell ref="B30:C30"/>
    <mergeCell ref="B19:C19"/>
    <mergeCell ref="B20:C20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3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71328</v>
      </c>
      <c r="D2" s="32">
        <v>755708.676007692</v>
      </c>
      <c r="E2" s="32">
        <v>551513.14140085503</v>
      </c>
      <c r="F2" s="32">
        <v>204195.53460683799</v>
      </c>
      <c r="G2" s="32">
        <v>551513.14140085503</v>
      </c>
      <c r="H2" s="32">
        <v>0.27020403640934099</v>
      </c>
    </row>
    <row r="3" spans="1:8" ht="14.25" x14ac:dyDescent="0.2">
      <c r="A3" s="32">
        <v>2</v>
      </c>
      <c r="B3" s="33">
        <v>13</v>
      </c>
      <c r="C3" s="32">
        <v>13523.273999999999</v>
      </c>
      <c r="D3" s="32">
        <v>112683.006010945</v>
      </c>
      <c r="E3" s="32">
        <v>89077.504240049893</v>
      </c>
      <c r="F3" s="32">
        <v>23605.5017708948</v>
      </c>
      <c r="G3" s="32">
        <v>89077.504240049893</v>
      </c>
      <c r="H3" s="32">
        <v>0.20948590747217</v>
      </c>
    </row>
    <row r="4" spans="1:8" ht="14.25" x14ac:dyDescent="0.2">
      <c r="A4" s="32">
        <v>3</v>
      </c>
      <c r="B4" s="33">
        <v>14</v>
      </c>
      <c r="C4" s="32">
        <v>104672</v>
      </c>
      <c r="D4" s="32">
        <v>122269.264017094</v>
      </c>
      <c r="E4" s="32">
        <v>89900.194456410303</v>
      </c>
      <c r="F4" s="32">
        <v>32369.069560683802</v>
      </c>
      <c r="G4" s="32">
        <v>89900.194456410303</v>
      </c>
      <c r="H4" s="32">
        <v>0.26473594832597003</v>
      </c>
    </row>
    <row r="5" spans="1:8" ht="14.25" x14ac:dyDescent="0.2">
      <c r="A5" s="32">
        <v>4</v>
      </c>
      <c r="B5" s="33">
        <v>15</v>
      </c>
      <c r="C5" s="32">
        <v>3809</v>
      </c>
      <c r="D5" s="32">
        <v>63596.143859829099</v>
      </c>
      <c r="E5" s="32">
        <v>48419.312082905999</v>
      </c>
      <c r="F5" s="32">
        <v>15176.8317769231</v>
      </c>
      <c r="G5" s="32">
        <v>48419.312082905999</v>
      </c>
      <c r="H5" s="32">
        <v>0.23864389970520899</v>
      </c>
    </row>
    <row r="6" spans="1:8" ht="14.25" x14ac:dyDescent="0.2">
      <c r="A6" s="32">
        <v>5</v>
      </c>
      <c r="B6" s="33">
        <v>16</v>
      </c>
      <c r="C6" s="32">
        <v>3073</v>
      </c>
      <c r="D6" s="32">
        <v>177963.88905812</v>
      </c>
      <c r="E6" s="32">
        <v>149841.71461453001</v>
      </c>
      <c r="F6" s="32">
        <v>28122.174443589702</v>
      </c>
      <c r="G6" s="32">
        <v>149841.71461453001</v>
      </c>
      <c r="H6" s="32">
        <v>0.15802180202077701</v>
      </c>
    </row>
    <row r="7" spans="1:8" ht="14.25" x14ac:dyDescent="0.2">
      <c r="A7" s="32">
        <v>6</v>
      </c>
      <c r="B7" s="33">
        <v>17</v>
      </c>
      <c r="C7" s="32">
        <v>17696</v>
      </c>
      <c r="D7" s="32">
        <v>265307.389835043</v>
      </c>
      <c r="E7" s="32">
        <v>188493.76352478599</v>
      </c>
      <c r="F7" s="32">
        <v>76813.626310256397</v>
      </c>
      <c r="G7" s="32">
        <v>188493.76352478599</v>
      </c>
      <c r="H7" s="32">
        <v>0.28952690069438303</v>
      </c>
    </row>
    <row r="8" spans="1:8" ht="14.25" x14ac:dyDescent="0.2">
      <c r="A8" s="32">
        <v>7</v>
      </c>
      <c r="B8" s="33">
        <v>18</v>
      </c>
      <c r="C8" s="32">
        <v>120688</v>
      </c>
      <c r="D8" s="32">
        <v>132351.26465470099</v>
      </c>
      <c r="E8" s="32">
        <v>110176.907747009</v>
      </c>
      <c r="F8" s="32">
        <v>22174.356907692301</v>
      </c>
      <c r="G8" s="32">
        <v>110176.907747009</v>
      </c>
      <c r="H8" s="32">
        <v>0.167541707784541</v>
      </c>
    </row>
    <row r="9" spans="1:8" ht="14.25" x14ac:dyDescent="0.2">
      <c r="A9" s="32">
        <v>8</v>
      </c>
      <c r="B9" s="33">
        <v>19</v>
      </c>
      <c r="C9" s="32">
        <v>26280</v>
      </c>
      <c r="D9" s="32">
        <v>144650.207988034</v>
      </c>
      <c r="E9" s="32">
        <v>145770.49049230799</v>
      </c>
      <c r="F9" s="32">
        <v>-1120.2825042735001</v>
      </c>
      <c r="G9" s="32">
        <v>145770.49049230799</v>
      </c>
      <c r="H9" s="32">
        <v>-7.7447693982311896E-3</v>
      </c>
    </row>
    <row r="10" spans="1:8" ht="14.25" x14ac:dyDescent="0.2">
      <c r="A10" s="32">
        <v>9</v>
      </c>
      <c r="B10" s="33">
        <v>21</v>
      </c>
      <c r="C10" s="32">
        <v>139829</v>
      </c>
      <c r="D10" s="32">
        <v>609381.21667606803</v>
      </c>
      <c r="E10" s="32">
        <v>581711.25735812006</v>
      </c>
      <c r="F10" s="32">
        <v>27669.959317948698</v>
      </c>
      <c r="G10" s="32">
        <v>581711.25735812006</v>
      </c>
      <c r="H10" s="35">
        <v>4.54066495007465E-2</v>
      </c>
    </row>
    <row r="11" spans="1:8" ht="14.25" x14ac:dyDescent="0.2">
      <c r="A11" s="32">
        <v>10</v>
      </c>
      <c r="B11" s="33">
        <v>22</v>
      </c>
      <c r="C11" s="32">
        <v>22476</v>
      </c>
      <c r="D11" s="32">
        <v>466789.06603504298</v>
      </c>
      <c r="E11" s="32">
        <v>401324.712003419</v>
      </c>
      <c r="F11" s="32">
        <v>65464.354031623901</v>
      </c>
      <c r="G11" s="32">
        <v>401324.712003419</v>
      </c>
      <c r="H11" s="32">
        <v>0.140243974837897</v>
      </c>
    </row>
    <row r="12" spans="1:8" ht="14.25" x14ac:dyDescent="0.2">
      <c r="A12" s="32">
        <v>11</v>
      </c>
      <c r="B12" s="33">
        <v>23</v>
      </c>
      <c r="C12" s="32">
        <v>142478.94699999999</v>
      </c>
      <c r="D12" s="32">
        <v>1370021.6759379599</v>
      </c>
      <c r="E12" s="32">
        <v>1151029.60806</v>
      </c>
      <c r="F12" s="32">
        <v>218992.06787795899</v>
      </c>
      <c r="G12" s="32">
        <v>1151029.60806</v>
      </c>
      <c r="H12" s="32">
        <v>0.159845695673413</v>
      </c>
    </row>
    <row r="13" spans="1:8" ht="14.25" x14ac:dyDescent="0.2">
      <c r="A13" s="32">
        <v>12</v>
      </c>
      <c r="B13" s="33">
        <v>24</v>
      </c>
      <c r="C13" s="32">
        <v>24774.871999999999</v>
      </c>
      <c r="D13" s="32">
        <v>583596.99750256399</v>
      </c>
      <c r="E13" s="32">
        <v>523743.14040598302</v>
      </c>
      <c r="F13" s="32">
        <v>59853.857096581203</v>
      </c>
      <c r="G13" s="32">
        <v>523743.14040598302</v>
      </c>
      <c r="H13" s="32">
        <v>0.10256025536923399</v>
      </c>
    </row>
    <row r="14" spans="1:8" ht="14.25" x14ac:dyDescent="0.2">
      <c r="A14" s="32">
        <v>13</v>
      </c>
      <c r="B14" s="33">
        <v>25</v>
      </c>
      <c r="C14" s="32">
        <v>70593</v>
      </c>
      <c r="D14" s="32">
        <v>834428.74450000003</v>
      </c>
      <c r="E14" s="32">
        <v>758164.92579999997</v>
      </c>
      <c r="F14" s="32">
        <v>76263.818700000003</v>
      </c>
      <c r="G14" s="32">
        <v>758164.92579999997</v>
      </c>
      <c r="H14" s="32">
        <v>9.1396442419655902E-2</v>
      </c>
    </row>
    <row r="15" spans="1:8" ht="14.25" x14ac:dyDescent="0.2">
      <c r="A15" s="32">
        <v>14</v>
      </c>
      <c r="B15" s="33">
        <v>26</v>
      </c>
      <c r="C15" s="32">
        <v>77521</v>
      </c>
      <c r="D15" s="32">
        <v>373999.51928491797</v>
      </c>
      <c r="E15" s="32">
        <v>324684.49584552599</v>
      </c>
      <c r="F15" s="32">
        <v>49315.023439391902</v>
      </c>
      <c r="G15" s="32">
        <v>324684.49584552599</v>
      </c>
      <c r="H15" s="32">
        <v>0.13185852092452299</v>
      </c>
    </row>
    <row r="16" spans="1:8" ht="14.25" x14ac:dyDescent="0.2">
      <c r="A16" s="32">
        <v>15</v>
      </c>
      <c r="B16" s="33">
        <v>27</v>
      </c>
      <c r="C16" s="32">
        <v>134177.67800000001</v>
      </c>
      <c r="D16" s="32">
        <v>989423.93019999994</v>
      </c>
      <c r="E16" s="32">
        <v>877345.89199999999</v>
      </c>
      <c r="F16" s="32">
        <v>112078.0382</v>
      </c>
      <c r="G16" s="32">
        <v>877345.89199999999</v>
      </c>
      <c r="H16" s="32">
        <v>0.113276053650072</v>
      </c>
    </row>
    <row r="17" spans="1:8" ht="14.25" x14ac:dyDescent="0.2">
      <c r="A17" s="32">
        <v>16</v>
      </c>
      <c r="B17" s="33">
        <v>29</v>
      </c>
      <c r="C17" s="32">
        <v>209299</v>
      </c>
      <c r="D17" s="32">
        <v>2831672.5596350399</v>
      </c>
      <c r="E17" s="32">
        <v>2487034.7178982901</v>
      </c>
      <c r="F17" s="32">
        <v>344637.84173675202</v>
      </c>
      <c r="G17" s="32">
        <v>2487034.7178982901</v>
      </c>
      <c r="H17" s="32">
        <v>0.121708225255102</v>
      </c>
    </row>
    <row r="18" spans="1:8" ht="14.25" x14ac:dyDescent="0.2">
      <c r="A18" s="32">
        <v>17</v>
      </c>
      <c r="B18" s="33">
        <v>31</v>
      </c>
      <c r="C18" s="32">
        <v>21416.577000000001</v>
      </c>
      <c r="D18" s="32">
        <v>177175.142354285</v>
      </c>
      <c r="E18" s="32">
        <v>145820.73653263401</v>
      </c>
      <c r="F18" s="32">
        <v>31354.405821650798</v>
      </c>
      <c r="G18" s="32">
        <v>145820.73653263401</v>
      </c>
      <c r="H18" s="32">
        <v>0.17696842460526199</v>
      </c>
    </row>
    <row r="19" spans="1:8" ht="14.25" x14ac:dyDescent="0.2">
      <c r="A19" s="32">
        <v>18</v>
      </c>
      <c r="B19" s="33">
        <v>32</v>
      </c>
      <c r="C19" s="32">
        <v>9427.4549999999999</v>
      </c>
      <c r="D19" s="32">
        <v>167436.01017987999</v>
      </c>
      <c r="E19" s="32">
        <v>154745.96811565501</v>
      </c>
      <c r="F19" s="32">
        <v>12690.042064224999</v>
      </c>
      <c r="G19" s="32">
        <v>154745.96811565501</v>
      </c>
      <c r="H19" s="32">
        <v>7.5790399273082301E-2</v>
      </c>
    </row>
    <row r="20" spans="1:8" ht="14.25" x14ac:dyDescent="0.2">
      <c r="A20" s="32">
        <v>19</v>
      </c>
      <c r="B20" s="33">
        <v>33</v>
      </c>
      <c r="C20" s="32">
        <v>28067.52</v>
      </c>
      <c r="D20" s="32">
        <v>444583.74419739802</v>
      </c>
      <c r="E20" s="32">
        <v>343540.73981811601</v>
      </c>
      <c r="F20" s="32">
        <v>101043.00437928201</v>
      </c>
      <c r="G20" s="32">
        <v>343540.73981811601</v>
      </c>
      <c r="H20" s="32">
        <v>0.227275526147934</v>
      </c>
    </row>
    <row r="21" spans="1:8" ht="14.25" x14ac:dyDescent="0.2">
      <c r="A21" s="32">
        <v>20</v>
      </c>
      <c r="B21" s="33">
        <v>34</v>
      </c>
      <c r="C21" s="32">
        <v>33909.057000000001</v>
      </c>
      <c r="D21" s="32">
        <v>217668.747984502</v>
      </c>
      <c r="E21" s="32">
        <v>162404.912807057</v>
      </c>
      <c r="F21" s="32">
        <v>55263.835177444598</v>
      </c>
      <c r="G21" s="32">
        <v>162404.912807057</v>
      </c>
      <c r="H21" s="32">
        <v>0.25388961754573702</v>
      </c>
    </row>
    <row r="22" spans="1:8" ht="14.25" x14ac:dyDescent="0.2">
      <c r="A22" s="32">
        <v>21</v>
      </c>
      <c r="B22" s="33">
        <v>35</v>
      </c>
      <c r="C22" s="32">
        <v>23736.85</v>
      </c>
      <c r="D22" s="32">
        <v>505492.29620619502</v>
      </c>
      <c r="E22" s="32">
        <v>472098.806611504</v>
      </c>
      <c r="F22" s="32">
        <v>33393.489594690298</v>
      </c>
      <c r="G22" s="32">
        <v>472098.806611504</v>
      </c>
      <c r="H22" s="32">
        <v>6.6061322487630497E-2</v>
      </c>
    </row>
    <row r="23" spans="1:8" ht="14.25" x14ac:dyDescent="0.2">
      <c r="A23" s="32">
        <v>22</v>
      </c>
      <c r="B23" s="33">
        <v>36</v>
      </c>
      <c r="C23" s="32">
        <v>130601.24099999999</v>
      </c>
      <c r="D23" s="32">
        <v>605455.99542123894</v>
      </c>
      <c r="E23" s="32">
        <v>503650.95020038303</v>
      </c>
      <c r="F23" s="32">
        <v>101805.045220856</v>
      </c>
      <c r="G23" s="32">
        <v>503650.95020038303</v>
      </c>
      <c r="H23" s="32">
        <v>0.168146068402587</v>
      </c>
    </row>
    <row r="24" spans="1:8" ht="14.25" x14ac:dyDescent="0.2">
      <c r="A24" s="32">
        <v>23</v>
      </c>
      <c r="B24" s="33">
        <v>37</v>
      </c>
      <c r="C24" s="32">
        <v>75853.285000000003</v>
      </c>
      <c r="D24" s="32">
        <v>831570.59026072198</v>
      </c>
      <c r="E24" s="32">
        <v>723119.96877549798</v>
      </c>
      <c r="F24" s="32">
        <v>108450.62148522399</v>
      </c>
      <c r="G24" s="32">
        <v>723119.96877549798</v>
      </c>
      <c r="H24" s="32">
        <v>0.130416614963766</v>
      </c>
    </row>
    <row r="25" spans="1:8" ht="14.25" x14ac:dyDescent="0.2">
      <c r="A25" s="32">
        <v>24</v>
      </c>
      <c r="B25" s="33">
        <v>38</v>
      </c>
      <c r="C25" s="32">
        <v>131782.20000000001</v>
      </c>
      <c r="D25" s="32">
        <v>690091.99327964603</v>
      </c>
      <c r="E25" s="32">
        <v>678256.61485929205</v>
      </c>
      <c r="F25" s="32">
        <v>11835.378420354</v>
      </c>
      <c r="G25" s="32">
        <v>678256.61485929205</v>
      </c>
      <c r="H25" s="32">
        <v>1.7150435790606201E-2</v>
      </c>
    </row>
    <row r="26" spans="1:8" ht="14.25" x14ac:dyDescent="0.2">
      <c r="A26" s="32">
        <v>25</v>
      </c>
      <c r="B26" s="33">
        <v>39</v>
      </c>
      <c r="C26" s="32">
        <v>90488.184999999998</v>
      </c>
      <c r="D26" s="32">
        <v>113408.987005431</v>
      </c>
      <c r="E26" s="32">
        <v>83362.246785869997</v>
      </c>
      <c r="F26" s="32">
        <v>30046.740219560801</v>
      </c>
      <c r="G26" s="32">
        <v>83362.246785869997</v>
      </c>
      <c r="H26" s="32">
        <v>0.26494143906004503</v>
      </c>
    </row>
    <row r="27" spans="1:8" ht="14.25" x14ac:dyDescent="0.2">
      <c r="A27" s="32">
        <v>26</v>
      </c>
      <c r="B27" s="33">
        <v>42</v>
      </c>
      <c r="C27" s="32">
        <v>4850.5330000000004</v>
      </c>
      <c r="D27" s="32">
        <v>91848.833700000003</v>
      </c>
      <c r="E27" s="32">
        <v>81568.031300000002</v>
      </c>
      <c r="F27" s="32">
        <v>10280.8024</v>
      </c>
      <c r="G27" s="32">
        <v>81568.031300000002</v>
      </c>
      <c r="H27" s="32">
        <v>0.11193176860121599</v>
      </c>
    </row>
    <row r="28" spans="1:8" ht="14.25" x14ac:dyDescent="0.2">
      <c r="A28" s="32">
        <v>27</v>
      </c>
      <c r="B28" s="33">
        <v>75</v>
      </c>
      <c r="C28" s="32">
        <v>347</v>
      </c>
      <c r="D28" s="32">
        <v>219999.14529914499</v>
      </c>
      <c r="E28" s="32">
        <v>206750.226495726</v>
      </c>
      <c r="F28" s="32">
        <v>13248.918803418799</v>
      </c>
      <c r="G28" s="32">
        <v>206750.226495726</v>
      </c>
      <c r="H28" s="32">
        <v>6.0222592162362698E-2</v>
      </c>
    </row>
    <row r="29" spans="1:8" ht="14.25" x14ac:dyDescent="0.2">
      <c r="A29" s="32">
        <v>28</v>
      </c>
      <c r="B29" s="33">
        <v>76</v>
      </c>
      <c r="C29" s="32">
        <v>2773</v>
      </c>
      <c r="D29" s="32">
        <v>470327.78400256397</v>
      </c>
      <c r="E29" s="32">
        <v>431442.11288803403</v>
      </c>
      <c r="F29" s="32">
        <v>38885.671114529898</v>
      </c>
      <c r="G29" s="32">
        <v>431442.11288803403</v>
      </c>
      <c r="H29" s="32">
        <v>8.2677809895912793E-2</v>
      </c>
    </row>
    <row r="30" spans="1:8" ht="14.25" x14ac:dyDescent="0.2">
      <c r="A30" s="32">
        <v>29</v>
      </c>
      <c r="B30" s="33">
        <v>99</v>
      </c>
      <c r="C30" s="32">
        <v>22</v>
      </c>
      <c r="D30" s="32">
        <v>19753.0519627865</v>
      </c>
      <c r="E30" s="32">
        <v>16355.9897889721</v>
      </c>
      <c r="F30" s="32">
        <v>3397.06217381439</v>
      </c>
      <c r="G30" s="32">
        <v>16355.9897889721</v>
      </c>
      <c r="H30" s="32">
        <v>0.17197657254252399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2015-03-10T00:31:55Z</dcterms:modified>
</cp:coreProperties>
</file>