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<sst xmlns="http://schemas.openxmlformats.org/spreadsheetml/2006/main" count="112" uniqueCount="70">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</sst>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14515230.5922</v>
      </c>
      <c r="F3" s="25">
        <f>RA!I7</f>
        <v>1747971.8063000001</v>
      </c>
      <c r="G3" s="16">
        <f>E3-F3</f>
        <v>12767258.7859</v>
      </c>
      <c r="H3" s="27">
        <f>RA!J7</f>
        <v>12.042328884801201</v>
      </c>
      <c r="I3" s="20">
        <f>SUM(I4:I38)</f>
        <v>14515235.536663294</v>
      </c>
      <c r="J3" s="21">
        <f>SUM(J4:J38)</f>
        <v>12767258.607012715</v>
      </c>
      <c r="K3" s="22">
        <f>E3-I3</f>
        <v>-4.9444632939994335</v>
      </c>
      <c r="L3" s="22">
        <f>G3-J3</f>
        <v>0.17888728529214859</v>
      </c>
    </row>
    <row r="4" spans="1:13" x14ac:dyDescent="0.15">
      <c r="A4" s="40">
        <f>RA!A8</f>
        <v>42075</v>
      </c>
      <c r="B4" s="12">
        <v>12</v>
      </c>
      <c r="C4" s="37" t="s">
        <v>6</v>
      </c>
      <c r="D4" s="37"/>
      <c r="E4" s="15">
        <f>VLOOKUP(C4,RA!B8:D36,3,0)</f>
        <v>662684.40969999996</v>
      </c>
      <c r="F4" s="25">
        <f>VLOOKUP(C4,RA!B8:I39,8,0)</f>
        <v>173132.3823</v>
      </c>
      <c r="G4" s="16">
        <f t="shared" ref="G4:G38" si="0">E4-F4</f>
        <v>489552.02739999996</v>
      </c>
      <c r="H4" s="27">
        <f>RA!J8</f>
        <v>26.1259175205854</v>
      </c>
      <c r="I4" s="20">
        <f>VLOOKUP(B4,RMS!B:D,3,FALSE)</f>
        <v>662685.214680342</v>
      </c>
      <c r="J4" s="21">
        <f>VLOOKUP(B4,RMS!B:E,4,FALSE)</f>
        <v>489552.04194102599</v>
      </c>
      <c r="K4" s="22">
        <f t="shared" ref="K4:K38" si="1">E4-I4</f>
        <v>-0.80498034204356372</v>
      </c>
      <c r="L4" s="22">
        <f t="shared" ref="L4:L38" si="2">G4-J4</f>
        <v>-1.4541026030201465E-2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90947.607600000003</v>
      </c>
      <c r="F5" s="25">
        <f>VLOOKUP(C5,RA!B9:I40,8,0)</f>
        <v>21534.157800000001</v>
      </c>
      <c r="G5" s="16">
        <f t="shared" si="0"/>
        <v>69413.449800000002</v>
      </c>
      <c r="H5" s="27">
        <f>RA!J9</f>
        <v>23.677541793853599</v>
      </c>
      <c r="I5" s="20">
        <f>VLOOKUP(B5,RMS!B:D,3,FALSE)</f>
        <v>90947.655438741407</v>
      </c>
      <c r="J5" s="21">
        <f>VLOOKUP(B5,RMS!B:E,4,FALSE)</f>
        <v>69413.453466568302</v>
      </c>
      <c r="K5" s="22">
        <f t="shared" si="1"/>
        <v>-4.783874140412081E-2</v>
      </c>
      <c r="L5" s="22">
        <f t="shared" si="2"/>
        <v>-3.6665683001047E-3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113336.3184</v>
      </c>
      <c r="F6" s="25">
        <f>VLOOKUP(C6,RA!B10:I41,8,0)</f>
        <v>29117.374899999999</v>
      </c>
      <c r="G6" s="16">
        <f t="shared" si="0"/>
        <v>84218.943500000008</v>
      </c>
      <c r="H6" s="27">
        <f>RA!J10</f>
        <v>25.691124708353001</v>
      </c>
      <c r="I6" s="20">
        <f>VLOOKUP(B6,RMS!B:D,3,FALSE)</f>
        <v>113338.019639316</v>
      </c>
      <c r="J6" s="21">
        <f>VLOOKUP(B6,RMS!B:E,4,FALSE)</f>
        <v>84218.943497435903</v>
      </c>
      <c r="K6" s="22">
        <f>E6-I6</f>
        <v>-1.701239315996645</v>
      </c>
      <c r="L6" s="22">
        <f t="shared" si="2"/>
        <v>2.5641056708991528E-6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49869.684099999999</v>
      </c>
      <c r="F7" s="25">
        <f>VLOOKUP(C7,RA!B11:I42,8,0)</f>
        <v>10646.566000000001</v>
      </c>
      <c r="G7" s="16">
        <f t="shared" si="0"/>
        <v>39223.1181</v>
      </c>
      <c r="H7" s="27">
        <f>RA!J11</f>
        <v>21.348773693154399</v>
      </c>
      <c r="I7" s="20">
        <f>VLOOKUP(B7,RMS!B:D,3,FALSE)</f>
        <v>49869.7255965812</v>
      </c>
      <c r="J7" s="21">
        <f>VLOOKUP(B7,RMS!B:E,4,FALSE)</f>
        <v>39223.118317093998</v>
      </c>
      <c r="K7" s="22">
        <f t="shared" si="1"/>
        <v>-4.1496581201499794E-2</v>
      </c>
      <c r="L7" s="22">
        <f t="shared" si="2"/>
        <v>-2.1709399879910052E-4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153894.9602</v>
      </c>
      <c r="F8" s="25">
        <f>VLOOKUP(C8,RA!B12:I43,8,0)</f>
        <v>21329.0762</v>
      </c>
      <c r="G8" s="16">
        <f t="shared" si="0"/>
        <v>132565.88399999999</v>
      </c>
      <c r="H8" s="27">
        <f>RA!J12</f>
        <v>13.8595027233387</v>
      </c>
      <c r="I8" s="20">
        <f>VLOOKUP(B8,RMS!B:D,3,FALSE)</f>
        <v>153894.96008461501</v>
      </c>
      <c r="J8" s="21">
        <f>VLOOKUP(B8,RMS!B:E,4,FALSE)</f>
        <v>132565.88428717901</v>
      </c>
      <c r="K8" s="22">
        <f t="shared" si="1"/>
        <v>1.1538498802110553E-4</v>
      </c>
      <c r="L8" s="22">
        <f t="shared" si="2"/>
        <v>-2.8717902023345232E-4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247574.6685</v>
      </c>
      <c r="F9" s="25">
        <f>VLOOKUP(C9,RA!B13:I44,8,0)</f>
        <v>62400.390500000001</v>
      </c>
      <c r="G9" s="16">
        <f t="shared" si="0"/>
        <v>185174.27799999999</v>
      </c>
      <c r="H9" s="27">
        <f>RA!J13</f>
        <v>25.2046749685944</v>
      </c>
      <c r="I9" s="20">
        <f>VLOOKUP(B9,RMS!B:D,3,FALSE)</f>
        <v>247574.84870854701</v>
      </c>
      <c r="J9" s="21">
        <f>VLOOKUP(B9,RMS!B:E,4,FALSE)</f>
        <v>185174.27638290601</v>
      </c>
      <c r="K9" s="22">
        <f t="shared" si="1"/>
        <v>-0.18020854701171629</v>
      </c>
      <c r="L9" s="22">
        <f t="shared" si="2"/>
        <v>1.617093977984041E-3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119847.4682</v>
      </c>
      <c r="F10" s="25">
        <f>VLOOKUP(C10,RA!B14:I45,8,0)</f>
        <v>20909.4761</v>
      </c>
      <c r="G10" s="16">
        <f t="shared" si="0"/>
        <v>98937.992100000003</v>
      </c>
      <c r="H10" s="27">
        <f>RA!J14</f>
        <v>17.4467399387249</v>
      </c>
      <c r="I10" s="20">
        <f>VLOOKUP(B10,RMS!B:D,3,FALSE)</f>
        <v>119847.477744444</v>
      </c>
      <c r="J10" s="21">
        <f>VLOOKUP(B10,RMS!B:E,4,FALSE)</f>
        <v>98937.993776068397</v>
      </c>
      <c r="K10" s="22">
        <f t="shared" si="1"/>
        <v>-9.5444439939456061E-3</v>
      </c>
      <c r="L10" s="22">
        <f t="shared" si="2"/>
        <v>-1.6760683938628063E-3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85778.851800000004</v>
      </c>
      <c r="F11" s="25">
        <f>VLOOKUP(C11,RA!B15:I46,8,0)</f>
        <v>13994.5355</v>
      </c>
      <c r="G11" s="16">
        <f t="shared" si="0"/>
        <v>71784.316300000006</v>
      </c>
      <c r="H11" s="27">
        <f>RA!J15</f>
        <v>16.3146687165146</v>
      </c>
      <c r="I11" s="20">
        <f>VLOOKUP(B11,RMS!B:D,3,FALSE)</f>
        <v>85778.937876923097</v>
      </c>
      <c r="J11" s="21">
        <f>VLOOKUP(B11,RMS!B:E,4,FALSE)</f>
        <v>71784.316932478599</v>
      </c>
      <c r="K11" s="22">
        <f t="shared" si="1"/>
        <v>-8.6076923093060032E-2</v>
      </c>
      <c r="L11" s="22">
        <f t="shared" si="2"/>
        <v>-6.3247859361581504E-4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582524.27879999997</v>
      </c>
      <c r="F12" s="25">
        <f>VLOOKUP(C12,RA!B16:I47,8,0)</f>
        <v>55182.970600000001</v>
      </c>
      <c r="G12" s="16">
        <f t="shared" si="0"/>
        <v>527341.30819999997</v>
      </c>
      <c r="H12" s="27">
        <f>RA!J16</f>
        <v>9.4730765065581402</v>
      </c>
      <c r="I12" s="20">
        <f>VLOOKUP(B12,RMS!B:D,3,FALSE)</f>
        <v>582523.98457521398</v>
      </c>
      <c r="J12" s="21">
        <f>VLOOKUP(B12,RMS!B:E,4,FALSE)</f>
        <v>527341.30807777797</v>
      </c>
      <c r="K12" s="22">
        <f t="shared" si="1"/>
        <v>0.29422478599008173</v>
      </c>
      <c r="L12" s="22">
        <f t="shared" si="2"/>
        <v>1.222220016643405E-4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459758.95189999999</v>
      </c>
      <c r="F13" s="25">
        <f>VLOOKUP(C13,RA!B17:I48,8,0)</f>
        <v>55123.294500000004</v>
      </c>
      <c r="G13" s="16">
        <f t="shared" si="0"/>
        <v>404635.65739999997</v>
      </c>
      <c r="H13" s="27">
        <f>RA!J17</f>
        <v>11.989607656837901</v>
      </c>
      <c r="I13" s="20">
        <f>VLOOKUP(B13,RMS!B:D,3,FALSE)</f>
        <v>459759.01960427401</v>
      </c>
      <c r="J13" s="21">
        <f>VLOOKUP(B13,RMS!B:E,4,FALSE)</f>
        <v>404635.65754187998</v>
      </c>
      <c r="K13" s="22">
        <f t="shared" si="1"/>
        <v>-6.7704274028073996E-2</v>
      </c>
      <c r="L13" s="22">
        <f t="shared" si="2"/>
        <v>-1.4188000932335854E-4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1348816.7686000001</v>
      </c>
      <c r="F14" s="25">
        <f>VLOOKUP(C14,RA!B18:I49,8,0)</f>
        <v>200610.38260000001</v>
      </c>
      <c r="G14" s="16">
        <f t="shared" si="0"/>
        <v>1148206.3859999999</v>
      </c>
      <c r="H14" s="27">
        <f>RA!J18</f>
        <v>14.8730641010805</v>
      </c>
      <c r="I14" s="20">
        <f>VLOOKUP(B14,RMS!B:D,3,FALSE)</f>
        <v>1348816.9787542699</v>
      </c>
      <c r="J14" s="21">
        <f>VLOOKUP(B14,RMS!B:E,4,FALSE)</f>
        <v>1148206.3769583099</v>
      </c>
      <c r="K14" s="22">
        <f t="shared" si="1"/>
        <v>-0.21015426982194185</v>
      </c>
      <c r="L14" s="22">
        <f t="shared" si="2"/>
        <v>9.0416900347918272E-3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540763.9325</v>
      </c>
      <c r="F15" s="25">
        <f>VLOOKUP(C15,RA!B19:I50,8,0)</f>
        <v>63648.947200000002</v>
      </c>
      <c r="G15" s="16">
        <f t="shared" si="0"/>
        <v>477114.9853</v>
      </c>
      <c r="H15" s="27">
        <f>RA!J19</f>
        <v>11.770190904882501</v>
      </c>
      <c r="I15" s="20">
        <f>VLOOKUP(B15,RMS!B:D,3,FALSE)</f>
        <v>540763.96742564102</v>
      </c>
      <c r="J15" s="21">
        <f>VLOOKUP(B15,RMS!B:E,4,FALSE)</f>
        <v>477114.98607606802</v>
      </c>
      <c r="K15" s="22">
        <f t="shared" si="1"/>
        <v>-3.4925641026347876E-2</v>
      </c>
      <c r="L15" s="22">
        <f t="shared" si="2"/>
        <v>-7.7606801642104983E-4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821024.59809999994</v>
      </c>
      <c r="F16" s="25">
        <f>VLOOKUP(C16,RA!B20:I51,8,0)</f>
        <v>63229.175300000003</v>
      </c>
      <c r="G16" s="16">
        <f t="shared" si="0"/>
        <v>757795.42279999994</v>
      </c>
      <c r="H16" s="27">
        <f>RA!J20</f>
        <v>7.7012522458308599</v>
      </c>
      <c r="I16" s="20">
        <f>VLOOKUP(B16,RMS!B:D,3,FALSE)</f>
        <v>821024.89130000002</v>
      </c>
      <c r="J16" s="21">
        <f>VLOOKUP(B16,RMS!B:E,4,FALSE)</f>
        <v>757795.42279999994</v>
      </c>
      <c r="K16" s="22">
        <f t="shared" si="1"/>
        <v>-0.29320000007282943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375240.37609999999</v>
      </c>
      <c r="F17" s="25">
        <f>VLOOKUP(C17,RA!B21:I52,8,0)</f>
        <v>48047.940399999999</v>
      </c>
      <c r="G17" s="16">
        <f t="shared" si="0"/>
        <v>327192.43569999997</v>
      </c>
      <c r="H17" s="27">
        <f>RA!J21</f>
        <v>12.804576335675399</v>
      </c>
      <c r="I17" s="20">
        <f>VLOOKUP(B17,RMS!B:D,3,FALSE)</f>
        <v>375240.05863689602</v>
      </c>
      <c r="J17" s="21">
        <f>VLOOKUP(B17,RMS!B:E,4,FALSE)</f>
        <v>327192.435405022</v>
      </c>
      <c r="K17" s="22">
        <f t="shared" si="1"/>
        <v>0.31746310397284105</v>
      </c>
      <c r="L17" s="22">
        <f t="shared" si="2"/>
        <v>2.9497797368094325E-4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912585.52529999998</v>
      </c>
      <c r="F18" s="25">
        <f>VLOOKUP(C18,RA!B22:I53,8,0)</f>
        <v>141499.85250000001</v>
      </c>
      <c r="G18" s="16">
        <f t="shared" si="0"/>
        <v>771085.67279999994</v>
      </c>
      <c r="H18" s="27">
        <f>RA!J22</f>
        <v>15.5053798879271</v>
      </c>
      <c r="I18" s="20">
        <f>VLOOKUP(B18,RMS!B:D,3,FALSE)</f>
        <v>912586.25040000002</v>
      </c>
      <c r="J18" s="21">
        <f>VLOOKUP(B18,RMS!B:E,4,FALSE)</f>
        <v>771085.67460000003</v>
      </c>
      <c r="K18" s="22">
        <f t="shared" si="1"/>
        <v>-0.72510000003967434</v>
      </c>
      <c r="L18" s="22">
        <f t="shared" si="2"/>
        <v>-1.8000000854954123E-3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2808113.2074000002</v>
      </c>
      <c r="F19" s="25">
        <f>VLOOKUP(C19,RA!B23:I54,8,0)</f>
        <v>215070.91620000001</v>
      </c>
      <c r="G19" s="16">
        <f t="shared" si="0"/>
        <v>2593042.2912000003</v>
      </c>
      <c r="H19" s="27">
        <f>RA!J23</f>
        <v>7.6589118855052103</v>
      </c>
      <c r="I19" s="20">
        <f>VLOOKUP(B19,RMS!B:D,3,FALSE)</f>
        <v>2808114.8010119698</v>
      </c>
      <c r="J19" s="21">
        <f>VLOOKUP(B19,RMS!B:E,4,FALSE)</f>
        <v>2593042.3332888898</v>
      </c>
      <c r="K19" s="22">
        <f t="shared" si="1"/>
        <v>-1.5936119696125388</v>
      </c>
      <c r="L19" s="22">
        <f t="shared" si="2"/>
        <v>-4.2088889516890049E-2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181267.7139</v>
      </c>
      <c r="F20" s="25">
        <f>VLOOKUP(C20,RA!B24:I55,8,0)</f>
        <v>31407.568299999999</v>
      </c>
      <c r="G20" s="16">
        <f t="shared" si="0"/>
        <v>149860.14559999999</v>
      </c>
      <c r="H20" s="27">
        <f>RA!J24</f>
        <v>17.326620181973801</v>
      </c>
      <c r="I20" s="20">
        <f>VLOOKUP(B20,RMS!B:D,3,FALSE)</f>
        <v>181267.69568575799</v>
      </c>
      <c r="J20" s="21">
        <f>VLOOKUP(B20,RMS!B:E,4,FALSE)</f>
        <v>149860.14372852899</v>
      </c>
      <c r="K20" s="22">
        <f t="shared" si="1"/>
        <v>1.8214242008980364E-2</v>
      </c>
      <c r="L20" s="22">
        <f t="shared" si="2"/>
        <v>1.8714710022322834E-3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183995.2452</v>
      </c>
      <c r="F21" s="25">
        <f>VLOOKUP(C21,RA!B25:I56,8,0)</f>
        <v>15956.785900000001</v>
      </c>
      <c r="G21" s="16">
        <f t="shared" si="0"/>
        <v>168038.45930000002</v>
      </c>
      <c r="H21" s="27">
        <f>RA!J25</f>
        <v>8.6723903558786102</v>
      </c>
      <c r="I21" s="20">
        <f>VLOOKUP(B21,RMS!B:D,3,FALSE)</f>
        <v>183995.24886989599</v>
      </c>
      <c r="J21" s="21">
        <f>VLOOKUP(B21,RMS!B:E,4,FALSE)</f>
        <v>168038.45637093799</v>
      </c>
      <c r="K21" s="22">
        <f t="shared" si="1"/>
        <v>-3.6698959884233773E-3</v>
      </c>
      <c r="L21" s="22">
        <f t="shared" si="2"/>
        <v>2.9290620295796543E-3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519884.93099999998</v>
      </c>
      <c r="F22" s="25">
        <f>VLOOKUP(C22,RA!B26:I57,8,0)</f>
        <v>103890.8787</v>
      </c>
      <c r="G22" s="16">
        <f t="shared" si="0"/>
        <v>415994.05229999998</v>
      </c>
      <c r="H22" s="27">
        <f>RA!J26</f>
        <v>19.983437200259999</v>
      </c>
      <c r="I22" s="20">
        <f>VLOOKUP(B22,RMS!B:D,3,FALSE)</f>
        <v>519884.92550519598</v>
      </c>
      <c r="J22" s="21">
        <f>VLOOKUP(B22,RMS!B:E,4,FALSE)</f>
        <v>415994.06947439798</v>
      </c>
      <c r="K22" s="22">
        <f t="shared" si="1"/>
        <v>5.494804005138576E-3</v>
      </c>
      <c r="L22" s="22">
        <f t="shared" si="2"/>
        <v>-1.7174398002680391E-2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219678.2427</v>
      </c>
      <c r="F23" s="25">
        <f>VLOOKUP(C23,RA!B27:I58,8,0)</f>
        <v>58181.626199999999</v>
      </c>
      <c r="G23" s="16">
        <f t="shared" si="0"/>
        <v>161496.6165</v>
      </c>
      <c r="H23" s="27">
        <f>RA!J27</f>
        <v>26.484928814482</v>
      </c>
      <c r="I23" s="20">
        <f>VLOOKUP(B23,RMS!B:D,3,FALSE)</f>
        <v>219678.155476235</v>
      </c>
      <c r="J23" s="21">
        <f>VLOOKUP(B23,RMS!B:E,4,FALSE)</f>
        <v>161496.627400064</v>
      </c>
      <c r="K23" s="22">
        <f t="shared" si="1"/>
        <v>8.7223765003727749E-2</v>
      </c>
      <c r="L23" s="22">
        <f t="shared" si="2"/>
        <v>-1.0900063993176445E-2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579403.70880000002</v>
      </c>
      <c r="F24" s="25">
        <f>VLOOKUP(C24,RA!B28:I59,8,0)</f>
        <v>42674.873</v>
      </c>
      <c r="G24" s="16">
        <f t="shared" si="0"/>
        <v>536728.8358</v>
      </c>
      <c r="H24" s="27">
        <f>RA!J28</f>
        <v>7.3653089118783397</v>
      </c>
      <c r="I24" s="20">
        <f>VLOOKUP(B24,RMS!B:D,3,FALSE)</f>
        <v>579403.709228319</v>
      </c>
      <c r="J24" s="21">
        <f>VLOOKUP(B24,RMS!B:E,4,FALSE)</f>
        <v>536728.84388761094</v>
      </c>
      <c r="K24" s="22">
        <f t="shared" si="1"/>
        <v>-4.2831897735595703E-4</v>
      </c>
      <c r="L24" s="22">
        <f t="shared" si="2"/>
        <v>-8.0876109423115849E-3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914323.0172</v>
      </c>
      <c r="F25" s="25">
        <f>VLOOKUP(C25,RA!B29:I60,8,0)</f>
        <v>94610.459000000003</v>
      </c>
      <c r="G25" s="16">
        <f t="shared" si="0"/>
        <v>819712.55819999997</v>
      </c>
      <c r="H25" s="27">
        <f>RA!J29</f>
        <v>10.34759677053</v>
      </c>
      <c r="I25" s="20">
        <f>VLOOKUP(B25,RMS!B:D,3,FALSE)</f>
        <v>914323.017015044</v>
      </c>
      <c r="J25" s="21">
        <f>VLOOKUP(B25,RMS!B:E,4,FALSE)</f>
        <v>819712.51847236801</v>
      </c>
      <c r="K25" s="22">
        <f t="shared" si="1"/>
        <v>1.8495600670576096E-4</v>
      </c>
      <c r="L25" s="22">
        <f t="shared" si="2"/>
        <v>3.9727631956338882E-2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1055060.9694000001</v>
      </c>
      <c r="F26" s="25">
        <f>VLOOKUP(C26,RA!B30:I61,8,0)</f>
        <v>90992.443599999999</v>
      </c>
      <c r="G26" s="16">
        <f t="shared" si="0"/>
        <v>964068.52580000006</v>
      </c>
      <c r="H26" s="27">
        <f>RA!J30</f>
        <v>8.6243777600593301</v>
      </c>
      <c r="I26" s="20">
        <f>VLOOKUP(B26,RMS!B:D,3,FALSE)</f>
        <v>1055060.95131327</v>
      </c>
      <c r="J26" s="21">
        <f>VLOOKUP(B26,RMS!B:E,4,FALSE)</f>
        <v>964068.37070166902</v>
      </c>
      <c r="K26" s="22">
        <f t="shared" si="1"/>
        <v>1.8086730036884546E-2</v>
      </c>
      <c r="L26" s="22">
        <f t="shared" si="2"/>
        <v>0.15509833104442805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600908.38789999997</v>
      </c>
      <c r="F27" s="25">
        <f>VLOOKUP(C27,RA!B31:I62,8,0)</f>
        <v>22934.492300000002</v>
      </c>
      <c r="G27" s="16">
        <f t="shared" si="0"/>
        <v>577973.89559999993</v>
      </c>
      <c r="H27" s="27">
        <f>RA!J31</f>
        <v>3.81663707177551</v>
      </c>
      <c r="I27" s="20">
        <f>VLOOKUP(B27,RMS!B:D,3,FALSE)</f>
        <v>600908.33226814202</v>
      </c>
      <c r="J27" s="21">
        <f>VLOOKUP(B27,RMS!B:E,4,FALSE)</f>
        <v>577973.824644248</v>
      </c>
      <c r="K27" s="22">
        <f t="shared" si="1"/>
        <v>5.5631857947446406E-2</v>
      </c>
      <c r="L27" s="22">
        <f t="shared" si="2"/>
        <v>7.0955751929432154E-2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113586.1266</v>
      </c>
      <c r="F28" s="25">
        <f>VLOOKUP(C28,RA!B32:I63,8,0)</f>
        <v>31739.499599999999</v>
      </c>
      <c r="G28" s="16">
        <f t="shared" si="0"/>
        <v>81846.627000000008</v>
      </c>
      <c r="H28" s="27">
        <f>RA!J32</f>
        <v>27.9431129047762</v>
      </c>
      <c r="I28" s="20">
        <f>VLOOKUP(B28,RMS!B:D,3,FALSE)</f>
        <v>113586.080474548</v>
      </c>
      <c r="J28" s="21">
        <f>VLOOKUP(B28,RMS!B:E,4,FALSE)</f>
        <v>81846.617015730095</v>
      </c>
      <c r="K28" s="22">
        <f t="shared" si="1"/>
        <v>4.6125452005071566E-2</v>
      </c>
      <c r="L28" s="22">
        <f t="shared" si="2"/>
        <v>9.9842699128203094E-3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93316.095000000001</v>
      </c>
      <c r="F30" s="25">
        <f>VLOOKUP(C30,RA!B34:I66,8,0)</f>
        <v>12013.576300000001</v>
      </c>
      <c r="G30" s="16">
        <f t="shared" si="0"/>
        <v>81302.518700000001</v>
      </c>
      <c r="H30" s="27">
        <f>RA!J34</f>
        <v>12.8740666869954</v>
      </c>
      <c r="I30" s="20">
        <f>VLOOKUP(B30,RMS!B:D,3,FALSE)</f>
        <v>93316.093800000002</v>
      </c>
      <c r="J30" s="21">
        <f>VLOOKUP(B30,RMS!B:E,4,FALSE)</f>
        <v>81302.525299999994</v>
      </c>
      <c r="K30" s="22">
        <f t="shared" si="1"/>
        <v>1.1999999987892807E-3</v>
      </c>
      <c r="L30" s="22">
        <f t="shared" si="2"/>
        <v>-6.5999999933410436E-3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12.8740666869954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212982.05069999999</v>
      </c>
      <c r="F34" s="25">
        <f>VLOOKUP(C34,RA!B8:I70,8,0)</f>
        <v>12058.934800000001</v>
      </c>
      <c r="G34" s="16">
        <f t="shared" si="0"/>
        <v>200923.1159</v>
      </c>
      <c r="H34" s="27">
        <f>RA!J36</f>
        <v>0</v>
      </c>
      <c r="I34" s="20">
        <f>VLOOKUP(B34,RMS!B:D,3,FALSE)</f>
        <v>212982.05128205099</v>
      </c>
      <c r="J34" s="21">
        <f>VLOOKUP(B34,RMS!B:E,4,FALSE)</f>
        <v>200923.115384615</v>
      </c>
      <c r="K34" s="22">
        <f t="shared" si="1"/>
        <v>-5.8205099776387215E-4</v>
      </c>
      <c r="L34" s="22">
        <f t="shared" si="2"/>
        <v>5.1538500702008605E-4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445423.63280000002</v>
      </c>
      <c r="F35" s="25">
        <f>VLOOKUP(C35,RA!B8:I71,8,0)</f>
        <v>32209.5612</v>
      </c>
      <c r="G35" s="16">
        <f t="shared" si="0"/>
        <v>413214.07160000002</v>
      </c>
      <c r="H35" s="27">
        <f>RA!J37</f>
        <v>0</v>
      </c>
      <c r="I35" s="20">
        <f>VLOOKUP(B35,RMS!B:D,3,FALSE)</f>
        <v>445423.620338462</v>
      </c>
      <c r="J35" s="21">
        <f>VLOOKUP(B35,RMS!B:E,4,FALSE)</f>
        <v>413214.076366667</v>
      </c>
      <c r="K35" s="22">
        <f t="shared" si="1"/>
        <v>1.2461538019124418E-2</v>
      </c>
      <c r="L35" s="22">
        <f t="shared" si="2"/>
        <v>-4.7666669706813991E-3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5.6619488639377602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7.2312196363551404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22638.863799999999</v>
      </c>
      <c r="F38" s="25">
        <f>VLOOKUP(C38,RA!B8:I74,8,0)</f>
        <v>3823.6687999999999</v>
      </c>
      <c r="G38" s="16">
        <f t="shared" si="0"/>
        <v>18815.195</v>
      </c>
      <c r="H38" s="27">
        <f>RA!J40</f>
        <v>0</v>
      </c>
      <c r="I38" s="20">
        <f>VLOOKUP(B38,RMS!B:D,3,FALSE)</f>
        <v>22638.863928598399</v>
      </c>
      <c r="J38" s="21">
        <f>VLOOKUP(B38,RMS!B:E,4,FALSE)</f>
        <v>18815.194917177199</v>
      </c>
      <c r="K38" s="22">
        <f t="shared" si="1"/>
        <v>-1.2859839989687316E-4</v>
      </c>
      <c r="L38" s="22">
        <f t="shared" si="2"/>
        <v>8.2822800322901458E-5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14515230.5922</v>
      </c>
      <c r="E7" s="64">
        <v>15627429.489</v>
      </c>
      <c r="F7" s="65">
        <v>92.883033658332195</v>
      </c>
      <c r="G7" s="64">
        <v>13364970.2634</v>
      </c>
      <c r="H7" s="65">
        <v>8.6065311491936995</v>
      </c>
      <c r="I7" s="64">
        <v>1747971.8063000001</v>
      </c>
      <c r="J7" s="65">
        <v>12.042328884801201</v>
      </c>
      <c r="K7" s="64">
        <v>1620467.0866</v>
      </c>
      <c r="L7" s="65">
        <v>12.1247339475019</v>
      </c>
      <c r="M7" s="65">
        <v>7.8683930549633005E-2</v>
      </c>
      <c r="N7" s="64">
        <v>275151854.56690001</v>
      </c>
      <c r="O7" s="64">
        <v>1909934698.7686</v>
      </c>
      <c r="P7" s="64">
        <v>791972</v>
      </c>
      <c r="Q7" s="64">
        <v>743479</v>
      </c>
      <c r="R7" s="65">
        <v>6.5224438080967904</v>
      </c>
      <c r="S7" s="64">
        <v>18.327959311945399</v>
      </c>
      <c r="T7" s="64">
        <v>17.673005985777699</v>
      </c>
      <c r="U7" s="66">
        <v>3.5735201885832799</v>
      </c>
      <c r="V7" s="54"/>
      <c r="W7" s="54"/>
    </row>
    <row r="8" spans="1:23" ht="14.25" thickBot="1" x14ac:dyDescent="0.2">
      <c r="A8" s="49">
        <v>42075</v>
      </c>
      <c r="B8" s="52" t="s">
        <v>6</v>
      </c>
      <c r="C8" s="53"/>
      <c r="D8" s="67">
        <v>662684.40969999996</v>
      </c>
      <c r="E8" s="67">
        <v>846136.03289999999</v>
      </c>
      <c r="F8" s="68">
        <v>78.318897190650503</v>
      </c>
      <c r="G8" s="67">
        <v>586763.46790000005</v>
      </c>
      <c r="H8" s="68">
        <v>12.9389346735777</v>
      </c>
      <c r="I8" s="67">
        <v>173132.3823</v>
      </c>
      <c r="J8" s="68">
        <v>26.1259175205854</v>
      </c>
      <c r="K8" s="67">
        <v>49988.483</v>
      </c>
      <c r="L8" s="68">
        <v>8.51935843567537</v>
      </c>
      <c r="M8" s="68">
        <v>2.4634454160171302</v>
      </c>
      <c r="N8" s="67">
        <v>13269202.4879</v>
      </c>
      <c r="O8" s="67">
        <v>82137179.898599997</v>
      </c>
      <c r="P8" s="67">
        <v>25677</v>
      </c>
      <c r="Q8" s="67">
        <v>24750</v>
      </c>
      <c r="R8" s="68">
        <v>3.7454545454545398</v>
      </c>
      <c r="S8" s="67">
        <v>25.808482677103999</v>
      </c>
      <c r="T8" s="67">
        <v>26.3766628525253</v>
      </c>
      <c r="U8" s="69">
        <v>-2.2015249115179198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90947.607600000003</v>
      </c>
      <c r="E9" s="67">
        <v>85595.586500000005</v>
      </c>
      <c r="F9" s="68">
        <v>106.252683483862</v>
      </c>
      <c r="G9" s="67">
        <v>88186.057700000005</v>
      </c>
      <c r="H9" s="68">
        <v>3.1315039724244502</v>
      </c>
      <c r="I9" s="67">
        <v>21534.157800000001</v>
      </c>
      <c r="J9" s="68">
        <v>23.677541793853599</v>
      </c>
      <c r="K9" s="67">
        <v>19515.897000000001</v>
      </c>
      <c r="L9" s="68">
        <v>22.130365625812502</v>
      </c>
      <c r="M9" s="68">
        <v>0.103416245740588</v>
      </c>
      <c r="N9" s="67">
        <v>2673077.4131999998</v>
      </c>
      <c r="O9" s="67">
        <v>12736209.5854</v>
      </c>
      <c r="P9" s="67">
        <v>4939</v>
      </c>
      <c r="Q9" s="67">
        <v>5294</v>
      </c>
      <c r="R9" s="68">
        <v>-6.7057045712126904</v>
      </c>
      <c r="S9" s="67">
        <v>18.414174448268898</v>
      </c>
      <c r="T9" s="67">
        <v>17.986687193048699</v>
      </c>
      <c r="U9" s="69">
        <v>2.3215119223568301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113336.3184</v>
      </c>
      <c r="E10" s="67">
        <v>108469.6679</v>
      </c>
      <c r="F10" s="68">
        <v>104.48664644616299</v>
      </c>
      <c r="G10" s="67">
        <v>103124.4699</v>
      </c>
      <c r="H10" s="68">
        <v>9.9024494476455995</v>
      </c>
      <c r="I10" s="67">
        <v>29117.374899999999</v>
      </c>
      <c r="J10" s="68">
        <v>25.691124708353001</v>
      </c>
      <c r="K10" s="67">
        <v>26778.614699999998</v>
      </c>
      <c r="L10" s="68">
        <v>25.967275008508899</v>
      </c>
      <c r="M10" s="68">
        <v>8.7336862873641993E-2</v>
      </c>
      <c r="N10" s="67">
        <v>2733792.8684</v>
      </c>
      <c r="O10" s="67">
        <v>20739113.4703</v>
      </c>
      <c r="P10" s="67">
        <v>77263</v>
      </c>
      <c r="Q10" s="67">
        <v>74965</v>
      </c>
      <c r="R10" s="68">
        <v>3.0654305342493302</v>
      </c>
      <c r="S10" s="67">
        <v>1.4668899524999</v>
      </c>
      <c r="T10" s="67">
        <v>1.5142090362169001</v>
      </c>
      <c r="U10" s="69">
        <v>-3.2258100640989298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49869.684099999999</v>
      </c>
      <c r="E11" s="67">
        <v>69998.746700000003</v>
      </c>
      <c r="F11" s="68">
        <v>71.243681424370394</v>
      </c>
      <c r="G11" s="67">
        <v>60785.9087</v>
      </c>
      <c r="H11" s="68">
        <v>-17.9584789196382</v>
      </c>
      <c r="I11" s="67">
        <v>10646.566000000001</v>
      </c>
      <c r="J11" s="68">
        <v>21.348773693154399</v>
      </c>
      <c r="K11" s="67">
        <v>11326.0146</v>
      </c>
      <c r="L11" s="68">
        <v>18.6326318750911</v>
      </c>
      <c r="M11" s="68">
        <v>-5.9990086892523997E-2</v>
      </c>
      <c r="N11" s="67">
        <v>905468.90989999997</v>
      </c>
      <c r="O11" s="67">
        <v>6231592.7383000003</v>
      </c>
      <c r="P11" s="67">
        <v>2458</v>
      </c>
      <c r="Q11" s="67">
        <v>2763</v>
      </c>
      <c r="R11" s="68">
        <v>-11.0387260224394</v>
      </c>
      <c r="S11" s="67">
        <v>20.2887242066721</v>
      </c>
      <c r="T11" s="67">
        <v>20.738123633731501</v>
      </c>
      <c r="U11" s="69">
        <v>-2.21502063156625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153894.9602</v>
      </c>
      <c r="E12" s="67">
        <v>122503.1336</v>
      </c>
      <c r="F12" s="68">
        <v>125.625325391676</v>
      </c>
      <c r="G12" s="67">
        <v>110621.36629999999</v>
      </c>
      <c r="H12" s="68">
        <v>39.118657947727797</v>
      </c>
      <c r="I12" s="67">
        <v>21329.0762</v>
      </c>
      <c r="J12" s="68">
        <v>13.8595027233387</v>
      </c>
      <c r="K12" s="67">
        <v>19619.7196</v>
      </c>
      <c r="L12" s="68">
        <v>17.735922323353201</v>
      </c>
      <c r="M12" s="68">
        <v>8.7124415376456002E-2</v>
      </c>
      <c r="N12" s="67">
        <v>3309799.1738999998</v>
      </c>
      <c r="O12" s="67">
        <v>23507741.534000002</v>
      </c>
      <c r="P12" s="67">
        <v>1567</v>
      </c>
      <c r="Q12" s="67">
        <v>1479</v>
      </c>
      <c r="R12" s="68">
        <v>5.9499661933739096</v>
      </c>
      <c r="S12" s="67">
        <v>98.2099299298022</v>
      </c>
      <c r="T12" s="67">
        <v>102.26267876943901</v>
      </c>
      <c r="U12" s="69">
        <v>-4.1266181968905098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247574.6685</v>
      </c>
      <c r="E13" s="67">
        <v>282334.97859999997</v>
      </c>
      <c r="F13" s="68">
        <v>87.688273598842002</v>
      </c>
      <c r="G13" s="67">
        <v>235979.4142</v>
      </c>
      <c r="H13" s="68">
        <v>4.9136719570685603</v>
      </c>
      <c r="I13" s="67">
        <v>62400.390500000001</v>
      </c>
      <c r="J13" s="68">
        <v>25.2046749685944</v>
      </c>
      <c r="K13" s="67">
        <v>48865.3318</v>
      </c>
      <c r="L13" s="68">
        <v>20.707455337008799</v>
      </c>
      <c r="M13" s="68">
        <v>0.276986939439957</v>
      </c>
      <c r="N13" s="67">
        <v>11202505.5361</v>
      </c>
      <c r="O13" s="67">
        <v>37255723.257200003</v>
      </c>
      <c r="P13" s="67">
        <v>9248</v>
      </c>
      <c r="Q13" s="67">
        <v>9344</v>
      </c>
      <c r="R13" s="68">
        <v>-1.02739726027398</v>
      </c>
      <c r="S13" s="67">
        <v>26.770617268598599</v>
      </c>
      <c r="T13" s="67">
        <v>27.1897102846747</v>
      </c>
      <c r="U13" s="69">
        <v>-1.5654962747819301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119847.4682</v>
      </c>
      <c r="E14" s="67">
        <v>126705.0986</v>
      </c>
      <c r="F14" s="68">
        <v>94.587723402000506</v>
      </c>
      <c r="G14" s="67">
        <v>104189.3566</v>
      </c>
      <c r="H14" s="68">
        <v>15.028513574677399</v>
      </c>
      <c r="I14" s="67">
        <v>20909.4761</v>
      </c>
      <c r="J14" s="68">
        <v>17.4467399387249</v>
      </c>
      <c r="K14" s="67">
        <v>17739.198899999999</v>
      </c>
      <c r="L14" s="68">
        <v>17.025922300397401</v>
      </c>
      <c r="M14" s="68">
        <v>0.17871591709815099</v>
      </c>
      <c r="N14" s="67">
        <v>1984575.1662999999</v>
      </c>
      <c r="O14" s="67">
        <v>16799154.9014</v>
      </c>
      <c r="P14" s="67">
        <v>1860</v>
      </c>
      <c r="Q14" s="67">
        <v>1981</v>
      </c>
      <c r="R14" s="68">
        <v>-6.1080262493689998</v>
      </c>
      <c r="S14" s="67">
        <v>64.434122688171996</v>
      </c>
      <c r="T14" s="67">
        <v>59.943608177687999</v>
      </c>
      <c r="U14" s="69">
        <v>6.9691559737932396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85778.851800000004</v>
      </c>
      <c r="E15" s="67">
        <v>102340.0407</v>
      </c>
      <c r="F15" s="68">
        <v>83.817488456402401</v>
      </c>
      <c r="G15" s="67">
        <v>75761.859899999996</v>
      </c>
      <c r="H15" s="68">
        <v>13.221681612914001</v>
      </c>
      <c r="I15" s="67">
        <v>13994.5355</v>
      </c>
      <c r="J15" s="68">
        <v>16.3146687165146</v>
      </c>
      <c r="K15" s="67">
        <v>4334.6945999999998</v>
      </c>
      <c r="L15" s="68">
        <v>5.7214733187932199</v>
      </c>
      <c r="M15" s="68">
        <v>2.2284939981700198</v>
      </c>
      <c r="N15" s="67">
        <v>2815395.1430000002</v>
      </c>
      <c r="O15" s="67">
        <v>13941871.834799999</v>
      </c>
      <c r="P15" s="67">
        <v>4199</v>
      </c>
      <c r="Q15" s="67">
        <v>5500</v>
      </c>
      <c r="R15" s="68">
        <v>-23.654545454545499</v>
      </c>
      <c r="S15" s="67">
        <v>20.428400047630401</v>
      </c>
      <c r="T15" s="67">
        <v>19.174211618181801</v>
      </c>
      <c r="U15" s="69">
        <v>6.13943542580102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582524.27879999997</v>
      </c>
      <c r="E16" s="67">
        <v>601859.14269999997</v>
      </c>
      <c r="F16" s="68">
        <v>96.787476914737596</v>
      </c>
      <c r="G16" s="67">
        <v>522076.20529999997</v>
      </c>
      <c r="H16" s="68">
        <v>11.5784004109639</v>
      </c>
      <c r="I16" s="67">
        <v>55182.970600000001</v>
      </c>
      <c r="J16" s="68">
        <v>9.4730765065581402</v>
      </c>
      <c r="K16" s="67">
        <v>32916.1273</v>
      </c>
      <c r="L16" s="68">
        <v>6.3048510860757299</v>
      </c>
      <c r="M16" s="68">
        <v>0.67647214683119805</v>
      </c>
      <c r="N16" s="67">
        <v>11917268.104800001</v>
      </c>
      <c r="O16" s="67">
        <v>97077686.395199999</v>
      </c>
      <c r="P16" s="67">
        <v>30380</v>
      </c>
      <c r="Q16" s="67">
        <v>27860</v>
      </c>
      <c r="R16" s="68">
        <v>9.0452261306532602</v>
      </c>
      <c r="S16" s="67">
        <v>19.174597722185698</v>
      </c>
      <c r="T16" s="67">
        <v>18.265392573582201</v>
      </c>
      <c r="U16" s="69">
        <v>4.7417169412189102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459758.95189999999</v>
      </c>
      <c r="E17" s="67">
        <v>705004.46779999998</v>
      </c>
      <c r="F17" s="68">
        <v>65.213622451883097</v>
      </c>
      <c r="G17" s="67">
        <v>507929.31050000002</v>
      </c>
      <c r="H17" s="68">
        <v>-9.4836737325872402</v>
      </c>
      <c r="I17" s="67">
        <v>55123.294500000004</v>
      </c>
      <c r="J17" s="68">
        <v>11.989607656837901</v>
      </c>
      <c r="K17" s="67">
        <v>53196.091500000002</v>
      </c>
      <c r="L17" s="68">
        <v>10.4731289178083</v>
      </c>
      <c r="M17" s="68">
        <v>3.6228281921801997E-2</v>
      </c>
      <c r="N17" s="67">
        <v>9841960.7610999998</v>
      </c>
      <c r="O17" s="67">
        <v>124997139.76189999</v>
      </c>
      <c r="P17" s="67">
        <v>9204</v>
      </c>
      <c r="Q17" s="67">
        <v>9364</v>
      </c>
      <c r="R17" s="68">
        <v>-1.7086715079026</v>
      </c>
      <c r="S17" s="67">
        <v>49.952080823555001</v>
      </c>
      <c r="T17" s="67">
        <v>53.969541616830398</v>
      </c>
      <c r="U17" s="69">
        <v>-8.0426295102025094</v>
      </c>
    </row>
    <row r="18" spans="1:21" ht="12" thickBot="1" x14ac:dyDescent="0.2">
      <c r="A18" s="50"/>
      <c r="B18" s="52" t="s">
        <v>16</v>
      </c>
      <c r="C18" s="53"/>
      <c r="D18" s="67">
        <v>1348816.7686000001</v>
      </c>
      <c r="E18" s="67">
        <v>1578550.5267</v>
      </c>
      <c r="F18" s="68">
        <v>85.446537553646493</v>
      </c>
      <c r="G18" s="67">
        <v>1401489.5364000001</v>
      </c>
      <c r="H18" s="68">
        <v>-3.7583418521482699</v>
      </c>
      <c r="I18" s="67">
        <v>200610.38260000001</v>
      </c>
      <c r="J18" s="68">
        <v>14.8730641010805</v>
      </c>
      <c r="K18" s="67">
        <v>244140.6335</v>
      </c>
      <c r="L18" s="68">
        <v>17.4200825021586</v>
      </c>
      <c r="M18" s="68">
        <v>-0.178299901478711</v>
      </c>
      <c r="N18" s="67">
        <v>25887732.577199999</v>
      </c>
      <c r="O18" s="67">
        <v>272579360.11269999</v>
      </c>
      <c r="P18" s="67">
        <v>65118</v>
      </c>
      <c r="Q18" s="67">
        <v>64239</v>
      </c>
      <c r="R18" s="68">
        <v>1.36832765142669</v>
      </c>
      <c r="S18" s="67">
        <v>20.713424377284301</v>
      </c>
      <c r="T18" s="67">
        <v>20.9572978471022</v>
      </c>
      <c r="U18" s="69">
        <v>-1.17736915623358</v>
      </c>
    </row>
    <row r="19" spans="1:21" ht="12" thickBot="1" x14ac:dyDescent="0.2">
      <c r="A19" s="50"/>
      <c r="B19" s="52" t="s">
        <v>17</v>
      </c>
      <c r="C19" s="53"/>
      <c r="D19" s="67">
        <v>540763.9325</v>
      </c>
      <c r="E19" s="67">
        <v>661097.84019999998</v>
      </c>
      <c r="F19" s="68">
        <v>81.797867065547294</v>
      </c>
      <c r="G19" s="67">
        <v>1003932.3937</v>
      </c>
      <c r="H19" s="68">
        <v>-46.135423471394297</v>
      </c>
      <c r="I19" s="67">
        <v>63648.947200000002</v>
      </c>
      <c r="J19" s="68">
        <v>11.770190904882501</v>
      </c>
      <c r="K19" s="67">
        <v>46073.286699999997</v>
      </c>
      <c r="L19" s="68">
        <v>4.5892818071340997</v>
      </c>
      <c r="M19" s="68">
        <v>0.38147181933083202</v>
      </c>
      <c r="N19" s="67">
        <v>9899275.7266000006</v>
      </c>
      <c r="O19" s="67">
        <v>73210569.533600003</v>
      </c>
      <c r="P19" s="67">
        <v>11278</v>
      </c>
      <c r="Q19" s="67">
        <v>11439</v>
      </c>
      <c r="R19" s="68">
        <v>-1.4074656875601099</v>
      </c>
      <c r="S19" s="67">
        <v>47.948566456818597</v>
      </c>
      <c r="T19" s="67">
        <v>50.857384037066197</v>
      </c>
      <c r="U19" s="69">
        <v>-6.0665371150714202</v>
      </c>
    </row>
    <row r="20" spans="1:21" ht="12" thickBot="1" x14ac:dyDescent="0.2">
      <c r="A20" s="50"/>
      <c r="B20" s="52" t="s">
        <v>18</v>
      </c>
      <c r="C20" s="53"/>
      <c r="D20" s="67">
        <v>821024.59809999994</v>
      </c>
      <c r="E20" s="67">
        <v>933104.09770000004</v>
      </c>
      <c r="F20" s="68">
        <v>87.988532053790806</v>
      </c>
      <c r="G20" s="67">
        <v>671441.02949999995</v>
      </c>
      <c r="H20" s="68">
        <v>22.2779904754093</v>
      </c>
      <c r="I20" s="67">
        <v>63229.175300000003</v>
      </c>
      <c r="J20" s="68">
        <v>7.7012522458308599</v>
      </c>
      <c r="K20" s="67">
        <v>49708.736100000002</v>
      </c>
      <c r="L20" s="68">
        <v>7.4032914159291803</v>
      </c>
      <c r="M20" s="68">
        <v>0.27199322012132199</v>
      </c>
      <c r="N20" s="67">
        <v>11184602.8464</v>
      </c>
      <c r="O20" s="67">
        <v>107823366.2142</v>
      </c>
      <c r="P20" s="67">
        <v>33672</v>
      </c>
      <c r="Q20" s="67">
        <v>31849</v>
      </c>
      <c r="R20" s="68">
        <v>5.72388458036359</v>
      </c>
      <c r="S20" s="67">
        <v>24.383006595984799</v>
      </c>
      <c r="T20" s="67">
        <v>20.676837894439402</v>
      </c>
      <c r="U20" s="69">
        <v>15.199801906938401</v>
      </c>
    </row>
    <row r="21" spans="1:21" ht="12" thickBot="1" x14ac:dyDescent="0.2">
      <c r="A21" s="50"/>
      <c r="B21" s="52" t="s">
        <v>19</v>
      </c>
      <c r="C21" s="53"/>
      <c r="D21" s="67">
        <v>375240.37609999999</v>
      </c>
      <c r="E21" s="67">
        <v>470711.28840000002</v>
      </c>
      <c r="F21" s="68">
        <v>79.717734702195898</v>
      </c>
      <c r="G21" s="67">
        <v>345674.57659999997</v>
      </c>
      <c r="H21" s="68">
        <v>8.5530731796374901</v>
      </c>
      <c r="I21" s="67">
        <v>48047.940399999999</v>
      </c>
      <c r="J21" s="68">
        <v>12.804576335675399</v>
      </c>
      <c r="K21" s="67">
        <v>35199.293799999999</v>
      </c>
      <c r="L21" s="68">
        <v>10.1827835145456</v>
      </c>
      <c r="M21" s="68">
        <v>0.36502569264614099</v>
      </c>
      <c r="N21" s="67">
        <v>5794944.1502</v>
      </c>
      <c r="O21" s="67">
        <v>44700869.969099998</v>
      </c>
      <c r="P21" s="67">
        <v>30981</v>
      </c>
      <c r="Q21" s="67">
        <v>24219</v>
      </c>
      <c r="R21" s="68">
        <v>27.920227920227902</v>
      </c>
      <c r="S21" s="67">
        <v>12.111951715567599</v>
      </c>
      <c r="T21" s="67">
        <v>12.8162445848301</v>
      </c>
      <c r="U21" s="69">
        <v>-5.81485862726195</v>
      </c>
    </row>
    <row r="22" spans="1:21" ht="12" thickBot="1" x14ac:dyDescent="0.2">
      <c r="A22" s="50"/>
      <c r="B22" s="52" t="s">
        <v>20</v>
      </c>
      <c r="C22" s="53"/>
      <c r="D22" s="67">
        <v>912585.52529999998</v>
      </c>
      <c r="E22" s="67">
        <v>835537.34499999997</v>
      </c>
      <c r="F22" s="68">
        <v>109.22139276730999</v>
      </c>
      <c r="G22" s="67">
        <v>878326.11860000005</v>
      </c>
      <c r="H22" s="68">
        <v>3.9005337510180702</v>
      </c>
      <c r="I22" s="67">
        <v>141499.85250000001</v>
      </c>
      <c r="J22" s="68">
        <v>15.5053798879271</v>
      </c>
      <c r="K22" s="67">
        <v>127490.7159</v>
      </c>
      <c r="L22" s="68">
        <v>14.5151912484639</v>
      </c>
      <c r="M22" s="68">
        <v>0.109883582511125</v>
      </c>
      <c r="N22" s="67">
        <v>22183058.84</v>
      </c>
      <c r="O22" s="67">
        <v>121207021.0776</v>
      </c>
      <c r="P22" s="67">
        <v>55131</v>
      </c>
      <c r="Q22" s="67">
        <v>58286</v>
      </c>
      <c r="R22" s="68">
        <v>-5.4129636619428396</v>
      </c>
      <c r="S22" s="67">
        <v>16.5530377700386</v>
      </c>
      <c r="T22" s="67">
        <v>16.607631918471</v>
      </c>
      <c r="U22" s="69">
        <v>-0.32981347104258302</v>
      </c>
    </row>
    <row r="23" spans="1:21" ht="12" thickBot="1" x14ac:dyDescent="0.2">
      <c r="A23" s="50"/>
      <c r="B23" s="52" t="s">
        <v>21</v>
      </c>
      <c r="C23" s="53"/>
      <c r="D23" s="67">
        <v>2808113.2074000002</v>
      </c>
      <c r="E23" s="67">
        <v>2481318.7171</v>
      </c>
      <c r="F23" s="68">
        <v>113.170194060436</v>
      </c>
      <c r="G23" s="67">
        <v>1900735.7327000001</v>
      </c>
      <c r="H23" s="68">
        <v>47.738223630439499</v>
      </c>
      <c r="I23" s="67">
        <v>215070.91620000001</v>
      </c>
      <c r="J23" s="68">
        <v>7.6589118855052103</v>
      </c>
      <c r="K23" s="67">
        <v>144166.89869999999</v>
      </c>
      <c r="L23" s="68">
        <v>7.58479446773016</v>
      </c>
      <c r="M23" s="68">
        <v>0.49181898299377103</v>
      </c>
      <c r="N23" s="67">
        <v>73007833.178100005</v>
      </c>
      <c r="O23" s="67">
        <v>265000653.86570001</v>
      </c>
      <c r="P23" s="67">
        <v>81016</v>
      </c>
      <c r="Q23" s="67">
        <v>68443</v>
      </c>
      <c r="R23" s="68">
        <v>18.370030536358701</v>
      </c>
      <c r="S23" s="67">
        <v>34.661217628616598</v>
      </c>
      <c r="T23" s="67">
        <v>30.926848678462399</v>
      </c>
      <c r="U23" s="69">
        <v>10.773911609703701</v>
      </c>
    </row>
    <row r="24" spans="1:21" ht="12" thickBot="1" x14ac:dyDescent="0.2">
      <c r="A24" s="50"/>
      <c r="B24" s="52" t="s">
        <v>22</v>
      </c>
      <c r="C24" s="53"/>
      <c r="D24" s="67">
        <v>181267.7139</v>
      </c>
      <c r="E24" s="67">
        <v>259188.67499999999</v>
      </c>
      <c r="F24" s="68">
        <v>69.936587275659306</v>
      </c>
      <c r="G24" s="67">
        <v>227070.87150000001</v>
      </c>
      <c r="H24" s="68">
        <v>-20.171304798995301</v>
      </c>
      <c r="I24" s="67">
        <v>31407.568299999999</v>
      </c>
      <c r="J24" s="68">
        <v>17.326620181973801</v>
      </c>
      <c r="K24" s="67">
        <v>30861.415099999998</v>
      </c>
      <c r="L24" s="68">
        <v>13.5910937832464</v>
      </c>
      <c r="M24" s="68">
        <v>1.7696959074310001E-2</v>
      </c>
      <c r="N24" s="67">
        <v>2940202.7927999999</v>
      </c>
      <c r="O24" s="67">
        <v>28398532.779800002</v>
      </c>
      <c r="P24" s="67">
        <v>19378</v>
      </c>
      <c r="Q24" s="67">
        <v>19603</v>
      </c>
      <c r="R24" s="68">
        <v>-1.14778350252512</v>
      </c>
      <c r="S24" s="67">
        <v>9.3543045670347809</v>
      </c>
      <c r="T24" s="67">
        <v>9.0483718410447391</v>
      </c>
      <c r="U24" s="69">
        <v>3.2705020859398801</v>
      </c>
    </row>
    <row r="25" spans="1:21" ht="12" thickBot="1" x14ac:dyDescent="0.2">
      <c r="A25" s="50"/>
      <c r="B25" s="52" t="s">
        <v>23</v>
      </c>
      <c r="C25" s="53"/>
      <c r="D25" s="67">
        <v>183995.2452</v>
      </c>
      <c r="E25" s="67">
        <v>226982.45920000001</v>
      </c>
      <c r="F25" s="68">
        <v>81.061437896342895</v>
      </c>
      <c r="G25" s="67">
        <v>193506.9117</v>
      </c>
      <c r="H25" s="68">
        <v>-4.9154143469284799</v>
      </c>
      <c r="I25" s="67">
        <v>15956.785900000001</v>
      </c>
      <c r="J25" s="68">
        <v>8.6723903558786102</v>
      </c>
      <c r="K25" s="67">
        <v>18923.7876</v>
      </c>
      <c r="L25" s="68">
        <v>9.7793858801995501</v>
      </c>
      <c r="M25" s="68">
        <v>-0.15678688446069899</v>
      </c>
      <c r="N25" s="67">
        <v>3002510.5303000002</v>
      </c>
      <c r="O25" s="67">
        <v>36177667.541599996</v>
      </c>
      <c r="P25" s="67">
        <v>13459</v>
      </c>
      <c r="Q25" s="67">
        <v>13016</v>
      </c>
      <c r="R25" s="68">
        <v>3.40350338045483</v>
      </c>
      <c r="S25" s="67">
        <v>13.6707961364143</v>
      </c>
      <c r="T25" s="67">
        <v>13.706431561155499</v>
      </c>
      <c r="U25" s="69">
        <v>-0.260668247742253</v>
      </c>
    </row>
    <row r="26" spans="1:21" ht="12" thickBot="1" x14ac:dyDescent="0.2">
      <c r="A26" s="50"/>
      <c r="B26" s="52" t="s">
        <v>24</v>
      </c>
      <c r="C26" s="53"/>
      <c r="D26" s="67">
        <v>519884.93099999998</v>
      </c>
      <c r="E26" s="67">
        <v>623295.36730000004</v>
      </c>
      <c r="F26" s="68">
        <v>83.409079912152293</v>
      </c>
      <c r="G26" s="67">
        <v>430716.54609999998</v>
      </c>
      <c r="H26" s="68">
        <v>20.702335609669799</v>
      </c>
      <c r="I26" s="67">
        <v>103890.8787</v>
      </c>
      <c r="J26" s="68">
        <v>19.983437200259999</v>
      </c>
      <c r="K26" s="67">
        <v>101111.5619</v>
      </c>
      <c r="L26" s="68">
        <v>23.475197973129401</v>
      </c>
      <c r="M26" s="68">
        <v>2.7487626021926E-2</v>
      </c>
      <c r="N26" s="67">
        <v>6423687.2966999998</v>
      </c>
      <c r="O26" s="67">
        <v>65357865.4001</v>
      </c>
      <c r="P26" s="67">
        <v>36501</v>
      </c>
      <c r="Q26" s="67">
        <v>33206</v>
      </c>
      <c r="R26" s="68">
        <v>9.9229054990062107</v>
      </c>
      <c r="S26" s="67">
        <v>14.243032547053501</v>
      </c>
      <c r="T26" s="67">
        <v>13.929573827019199</v>
      </c>
      <c r="U26" s="69">
        <v>2.2007863774708301</v>
      </c>
    </row>
    <row r="27" spans="1:21" ht="12" thickBot="1" x14ac:dyDescent="0.2">
      <c r="A27" s="50"/>
      <c r="B27" s="52" t="s">
        <v>25</v>
      </c>
      <c r="C27" s="53"/>
      <c r="D27" s="67">
        <v>219678.2427</v>
      </c>
      <c r="E27" s="67">
        <v>330101.7524</v>
      </c>
      <c r="F27" s="68">
        <v>66.548644805073806</v>
      </c>
      <c r="G27" s="67">
        <v>252479.33189999999</v>
      </c>
      <c r="H27" s="68">
        <v>-12.9915937883548</v>
      </c>
      <c r="I27" s="67">
        <v>58181.626199999999</v>
      </c>
      <c r="J27" s="68">
        <v>26.484928814482</v>
      </c>
      <c r="K27" s="67">
        <v>74267.1446</v>
      </c>
      <c r="L27" s="68">
        <v>29.415138277304699</v>
      </c>
      <c r="M27" s="68">
        <v>-0.21658996702560701</v>
      </c>
      <c r="N27" s="67">
        <v>3014463.9471</v>
      </c>
      <c r="O27" s="67">
        <v>22338883.443500001</v>
      </c>
      <c r="P27" s="67">
        <v>29432</v>
      </c>
      <c r="Q27" s="67">
        <v>28864</v>
      </c>
      <c r="R27" s="68">
        <v>1.96784922394679</v>
      </c>
      <c r="S27" s="67">
        <v>7.4639250713509098</v>
      </c>
      <c r="T27" s="67">
        <v>7.7656707317073197</v>
      </c>
      <c r="U27" s="69">
        <v>-4.0427209205865298</v>
      </c>
    </row>
    <row r="28" spans="1:21" ht="12" thickBot="1" x14ac:dyDescent="0.2">
      <c r="A28" s="50"/>
      <c r="B28" s="52" t="s">
        <v>26</v>
      </c>
      <c r="C28" s="53"/>
      <c r="D28" s="67">
        <v>579403.70880000002</v>
      </c>
      <c r="E28" s="67">
        <v>854254.07180000003</v>
      </c>
      <c r="F28" s="68">
        <v>67.825688858484199</v>
      </c>
      <c r="G28" s="67">
        <v>711835.93559999997</v>
      </c>
      <c r="H28" s="68">
        <v>-18.6043188011257</v>
      </c>
      <c r="I28" s="67">
        <v>42674.873</v>
      </c>
      <c r="J28" s="68">
        <v>7.3653089118783397</v>
      </c>
      <c r="K28" s="67">
        <v>67680.9614</v>
      </c>
      <c r="L28" s="68">
        <v>9.5079438976275306</v>
      </c>
      <c r="M28" s="68">
        <v>-0.36947005306576503</v>
      </c>
      <c r="N28" s="67">
        <v>7383781.6875</v>
      </c>
      <c r="O28" s="67">
        <v>82905880.382599995</v>
      </c>
      <c r="P28" s="67">
        <v>31261</v>
      </c>
      <c r="Q28" s="67">
        <v>31138</v>
      </c>
      <c r="R28" s="68">
        <v>0.39501573639926202</v>
      </c>
      <c r="S28" s="67">
        <v>18.534394574709701</v>
      </c>
      <c r="T28" s="67">
        <v>17.930357489241398</v>
      </c>
      <c r="U28" s="69">
        <v>3.2590062925091501</v>
      </c>
    </row>
    <row r="29" spans="1:21" ht="12" thickBot="1" x14ac:dyDescent="0.2">
      <c r="A29" s="50"/>
      <c r="B29" s="52" t="s">
        <v>27</v>
      </c>
      <c r="C29" s="53"/>
      <c r="D29" s="67">
        <v>914323.0172</v>
      </c>
      <c r="E29" s="67">
        <v>696742.07949999999</v>
      </c>
      <c r="F29" s="68">
        <v>131.228333138159</v>
      </c>
      <c r="G29" s="67">
        <v>602517.68920000002</v>
      </c>
      <c r="H29" s="68">
        <v>51.750402285118497</v>
      </c>
      <c r="I29" s="67">
        <v>94610.459000000003</v>
      </c>
      <c r="J29" s="68">
        <v>10.34759677053</v>
      </c>
      <c r="K29" s="67">
        <v>112358.80220000001</v>
      </c>
      <c r="L29" s="68">
        <v>18.648216345180799</v>
      </c>
      <c r="M29" s="68">
        <v>-0.15796130656864599</v>
      </c>
      <c r="N29" s="67">
        <v>8078706.0302999998</v>
      </c>
      <c r="O29" s="67">
        <v>52722964.209600002</v>
      </c>
      <c r="P29" s="67">
        <v>104033</v>
      </c>
      <c r="Q29" s="67">
        <v>91454</v>
      </c>
      <c r="R29" s="68">
        <v>13.754455791982799</v>
      </c>
      <c r="S29" s="67">
        <v>8.7887787259811798</v>
      </c>
      <c r="T29" s="67">
        <v>7.0926281507643196</v>
      </c>
      <c r="U29" s="69">
        <v>19.299047434232701</v>
      </c>
    </row>
    <row r="30" spans="1:21" ht="12" thickBot="1" x14ac:dyDescent="0.2">
      <c r="A30" s="50"/>
      <c r="B30" s="52" t="s">
        <v>28</v>
      </c>
      <c r="C30" s="53"/>
      <c r="D30" s="67">
        <v>1055060.9694000001</v>
      </c>
      <c r="E30" s="67">
        <v>1109096.6949</v>
      </c>
      <c r="F30" s="68">
        <v>95.127951805422001</v>
      </c>
      <c r="G30" s="67">
        <v>891461.47530000005</v>
      </c>
      <c r="H30" s="68">
        <v>18.351829959331099</v>
      </c>
      <c r="I30" s="67">
        <v>90992.443599999999</v>
      </c>
      <c r="J30" s="68">
        <v>8.6243777600593301</v>
      </c>
      <c r="K30" s="67">
        <v>150203.56090000001</v>
      </c>
      <c r="L30" s="68">
        <v>16.849136509174699</v>
      </c>
      <c r="M30" s="68">
        <v>-0.39420581606198102</v>
      </c>
      <c r="N30" s="67">
        <v>12154184.9153</v>
      </c>
      <c r="O30" s="67">
        <v>92802437.795000002</v>
      </c>
      <c r="P30" s="67">
        <v>60987</v>
      </c>
      <c r="Q30" s="67">
        <v>51652</v>
      </c>
      <c r="R30" s="68">
        <v>18.0728722992333</v>
      </c>
      <c r="S30" s="67">
        <v>17.299768301441301</v>
      </c>
      <c r="T30" s="67">
        <v>15.9697692228762</v>
      </c>
      <c r="U30" s="69">
        <v>7.6879589101451602</v>
      </c>
    </row>
    <row r="31" spans="1:21" ht="12" thickBot="1" x14ac:dyDescent="0.2">
      <c r="A31" s="50"/>
      <c r="B31" s="52" t="s">
        <v>29</v>
      </c>
      <c r="C31" s="53"/>
      <c r="D31" s="67">
        <v>600908.38789999997</v>
      </c>
      <c r="E31" s="67">
        <v>790742.60869999998</v>
      </c>
      <c r="F31" s="68">
        <v>75.992918718254998</v>
      </c>
      <c r="G31" s="67">
        <v>568821.37159999995</v>
      </c>
      <c r="H31" s="68">
        <v>5.6409653191729499</v>
      </c>
      <c r="I31" s="67">
        <v>22934.492300000002</v>
      </c>
      <c r="J31" s="68">
        <v>3.81663707177551</v>
      </c>
      <c r="K31" s="67">
        <v>42056.281300000002</v>
      </c>
      <c r="L31" s="68">
        <v>7.3935831879352003</v>
      </c>
      <c r="M31" s="68">
        <v>-0.45467141670464301</v>
      </c>
      <c r="N31" s="67">
        <v>8530812.2401000001</v>
      </c>
      <c r="O31" s="67">
        <v>102679380.2792</v>
      </c>
      <c r="P31" s="67">
        <v>22156</v>
      </c>
      <c r="Q31" s="67">
        <v>21625</v>
      </c>
      <c r="R31" s="68">
        <v>2.4554913294797802</v>
      </c>
      <c r="S31" s="67">
        <v>27.121700121863199</v>
      </c>
      <c r="T31" s="67">
        <v>28.129883310982699</v>
      </c>
      <c r="U31" s="69">
        <v>-3.71725660482028</v>
      </c>
    </row>
    <row r="32" spans="1:21" ht="12" thickBot="1" x14ac:dyDescent="0.2">
      <c r="A32" s="50"/>
      <c r="B32" s="52" t="s">
        <v>30</v>
      </c>
      <c r="C32" s="53"/>
      <c r="D32" s="67">
        <v>113586.1266</v>
      </c>
      <c r="E32" s="67">
        <v>154010.48360000001</v>
      </c>
      <c r="F32" s="68">
        <v>73.752204359677805</v>
      </c>
      <c r="G32" s="67">
        <v>139418.71799999999</v>
      </c>
      <c r="H32" s="68">
        <v>-18.528782770761101</v>
      </c>
      <c r="I32" s="67">
        <v>31739.499599999999</v>
      </c>
      <c r="J32" s="68">
        <v>27.9431129047762</v>
      </c>
      <c r="K32" s="67">
        <v>41765.399100000002</v>
      </c>
      <c r="L32" s="68">
        <v>29.9568090276085</v>
      </c>
      <c r="M32" s="68">
        <v>-0.240052764155198</v>
      </c>
      <c r="N32" s="67">
        <v>2375953.8459999999</v>
      </c>
      <c r="O32" s="67">
        <v>11012156.490700001</v>
      </c>
      <c r="P32" s="67">
        <v>22014</v>
      </c>
      <c r="Q32" s="67">
        <v>22137</v>
      </c>
      <c r="R32" s="68">
        <v>-0.55563084428784704</v>
      </c>
      <c r="S32" s="67">
        <v>5.15972229490324</v>
      </c>
      <c r="T32" s="67">
        <v>4.6311484663685203</v>
      </c>
      <c r="U32" s="69">
        <v>10.2442301799235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3.8462000000000001</v>
      </c>
      <c r="H33" s="70"/>
      <c r="I33" s="70"/>
      <c r="J33" s="70"/>
      <c r="K33" s="67">
        <v>0.74890000000000001</v>
      </c>
      <c r="L33" s="68">
        <v>19.471166346003798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93316.095000000001</v>
      </c>
      <c r="E34" s="67">
        <v>98803.991599999994</v>
      </c>
      <c r="F34" s="68">
        <v>94.445673184725905</v>
      </c>
      <c r="G34" s="67">
        <v>81383.827799999999</v>
      </c>
      <c r="H34" s="68">
        <v>14.661717840703499</v>
      </c>
      <c r="I34" s="67">
        <v>12013.576300000001</v>
      </c>
      <c r="J34" s="68">
        <v>12.8740666869954</v>
      </c>
      <c r="K34" s="67">
        <v>5083.8100999999997</v>
      </c>
      <c r="L34" s="68">
        <v>6.2467080222540199</v>
      </c>
      <c r="M34" s="68">
        <v>1.3631048492547</v>
      </c>
      <c r="N34" s="67">
        <v>1414540.3935</v>
      </c>
      <c r="O34" s="67">
        <v>20273416.668000001</v>
      </c>
      <c r="P34" s="67">
        <v>6022</v>
      </c>
      <c r="Q34" s="67">
        <v>6088</v>
      </c>
      <c r="R34" s="68">
        <v>-1.08409986859396</v>
      </c>
      <c r="S34" s="67">
        <v>15.4958643307871</v>
      </c>
      <c r="T34" s="67">
        <v>14.8975465670171</v>
      </c>
      <c r="U34" s="69">
        <v>3.8611448254699599</v>
      </c>
    </row>
    <row r="35" spans="1:21" ht="12" thickBot="1" x14ac:dyDescent="0.2">
      <c r="A35" s="50"/>
      <c r="B35" s="52" t="s">
        <v>36</v>
      </c>
      <c r="C35" s="53"/>
      <c r="D35" s="70"/>
      <c r="E35" s="67">
        <v>90051.455499999996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6072.7870999999996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31124.385600000001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212982.05069999999</v>
      </c>
      <c r="E38" s="67">
        <v>58437.317199999998</v>
      </c>
      <c r="F38" s="68">
        <v>364.46240331512001</v>
      </c>
      <c r="G38" s="67">
        <v>208386.3242</v>
      </c>
      <c r="H38" s="68">
        <v>2.20538776603652</v>
      </c>
      <c r="I38" s="67">
        <v>12058.934800000001</v>
      </c>
      <c r="J38" s="68">
        <v>5.6619488639377602</v>
      </c>
      <c r="K38" s="67">
        <v>10490.0335</v>
      </c>
      <c r="L38" s="68">
        <v>5.0339356674539397</v>
      </c>
      <c r="M38" s="68">
        <v>0.14956113343203301</v>
      </c>
      <c r="N38" s="67">
        <v>4108038.8083000001</v>
      </c>
      <c r="O38" s="67">
        <v>22173323.2971</v>
      </c>
      <c r="P38" s="67">
        <v>348</v>
      </c>
      <c r="Q38" s="67">
        <v>358</v>
      </c>
      <c r="R38" s="68">
        <v>-2.7932960893854801</v>
      </c>
      <c r="S38" s="67">
        <v>612.01738706896595</v>
      </c>
      <c r="T38" s="67">
        <v>694.54949022346398</v>
      </c>
      <c r="U38" s="69">
        <v>-13.485254650975801</v>
      </c>
    </row>
    <row r="39" spans="1:21" ht="12" thickBot="1" x14ac:dyDescent="0.2">
      <c r="A39" s="50"/>
      <c r="B39" s="52" t="s">
        <v>34</v>
      </c>
      <c r="C39" s="53"/>
      <c r="D39" s="67">
        <v>445423.63280000002</v>
      </c>
      <c r="E39" s="67">
        <v>241472.36739999999</v>
      </c>
      <c r="F39" s="68">
        <v>184.461533879011</v>
      </c>
      <c r="G39" s="67">
        <v>406621.86619999999</v>
      </c>
      <c r="H39" s="68">
        <v>9.5424692633020207</v>
      </c>
      <c r="I39" s="67">
        <v>32209.5612</v>
      </c>
      <c r="J39" s="68">
        <v>7.2312196363551404</v>
      </c>
      <c r="K39" s="67">
        <v>29618.4568</v>
      </c>
      <c r="L39" s="68">
        <v>7.2840295276771796</v>
      </c>
      <c r="M39" s="68">
        <v>8.7482761762254002E-2</v>
      </c>
      <c r="N39" s="67">
        <v>6647795.3514999999</v>
      </c>
      <c r="O39" s="67">
        <v>50550211.194300003</v>
      </c>
      <c r="P39" s="67">
        <v>2368</v>
      </c>
      <c r="Q39" s="67">
        <v>2536</v>
      </c>
      <c r="R39" s="68">
        <v>-6.6246056782334399</v>
      </c>
      <c r="S39" s="67">
        <v>188.10119628378399</v>
      </c>
      <c r="T39" s="67">
        <v>180.87988734227099</v>
      </c>
      <c r="U39" s="69">
        <v>3.8390552979885801</v>
      </c>
    </row>
    <row r="40" spans="1:21" ht="12" thickBot="1" x14ac:dyDescent="0.2">
      <c r="A40" s="50"/>
      <c r="B40" s="52" t="s">
        <v>39</v>
      </c>
      <c r="C40" s="53"/>
      <c r="D40" s="70"/>
      <c r="E40" s="67">
        <v>30301.3632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15484.9179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22638.863799999999</v>
      </c>
      <c r="E42" s="73"/>
      <c r="F42" s="73"/>
      <c r="G42" s="72">
        <v>53728.743600000002</v>
      </c>
      <c r="H42" s="74">
        <v>-57.864520397979298</v>
      </c>
      <c r="I42" s="72">
        <v>3823.6687999999999</v>
      </c>
      <c r="J42" s="74">
        <v>16.8898440919107</v>
      </c>
      <c r="K42" s="72">
        <v>4985.3855000000003</v>
      </c>
      <c r="L42" s="74">
        <v>9.2788052836582597</v>
      </c>
      <c r="M42" s="74">
        <v>-0.23302444715659401</v>
      </c>
      <c r="N42" s="72">
        <v>466629.91200000001</v>
      </c>
      <c r="O42" s="72">
        <v>2596594.8821</v>
      </c>
      <c r="P42" s="72">
        <v>22</v>
      </c>
      <c r="Q42" s="72">
        <v>27</v>
      </c>
      <c r="R42" s="74">
        <v>-18.518518518518501</v>
      </c>
      <c r="S42" s="72">
        <v>1029.0392636363599</v>
      </c>
      <c r="T42" s="72">
        <v>445.07990740740701</v>
      </c>
      <c r="U42" s="75">
        <v>56.748015052933198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60994</v>
      </c>
      <c r="D2" s="32">
        <v>662685.214680342</v>
      </c>
      <c r="E2" s="32">
        <v>489552.04194102599</v>
      </c>
      <c r="F2" s="32">
        <v>173133.17273931601</v>
      </c>
      <c r="G2" s="32">
        <v>489552.04194102599</v>
      </c>
      <c r="H2" s="32">
        <v>0.26126005063026803</v>
      </c>
    </row>
    <row r="3" spans="1:8" ht="14.25" x14ac:dyDescent="0.2">
      <c r="A3" s="32">
        <v>2</v>
      </c>
      <c r="B3" s="33">
        <v>13</v>
      </c>
      <c r="C3" s="32">
        <v>27891</v>
      </c>
      <c r="D3" s="32">
        <v>90947.655438741407</v>
      </c>
      <c r="E3" s="32">
        <v>69413.453466568302</v>
      </c>
      <c r="F3" s="32">
        <v>21534.201972173101</v>
      </c>
      <c r="G3" s="32">
        <v>69413.453466568302</v>
      </c>
      <c r="H3" s="32">
        <v>0.23677577908182201</v>
      </c>
    </row>
    <row r="4" spans="1:8" ht="14.25" x14ac:dyDescent="0.2">
      <c r="A4" s="32">
        <v>3</v>
      </c>
      <c r="B4" s="33">
        <v>14</v>
      </c>
      <c r="C4" s="32">
        <v>91837</v>
      </c>
      <c r="D4" s="32">
        <v>113338.019639316</v>
      </c>
      <c r="E4" s="32">
        <v>84218.943497435903</v>
      </c>
      <c r="F4" s="32">
        <v>29119.076141880301</v>
      </c>
      <c r="G4" s="32">
        <v>84218.943497435903</v>
      </c>
      <c r="H4" s="32">
        <v>0.25692240110201398</v>
      </c>
    </row>
    <row r="5" spans="1:8" ht="14.25" x14ac:dyDescent="0.2">
      <c r="A5" s="32">
        <v>4</v>
      </c>
      <c r="B5" s="33">
        <v>15</v>
      </c>
      <c r="C5" s="32">
        <v>3148</v>
      </c>
      <c r="D5" s="32">
        <v>49869.7255965812</v>
      </c>
      <c r="E5" s="32">
        <v>39223.118317093998</v>
      </c>
      <c r="F5" s="32">
        <v>10646.6072794872</v>
      </c>
      <c r="G5" s="32">
        <v>39223.118317093998</v>
      </c>
      <c r="H5" s="32">
        <v>0.2134883870349</v>
      </c>
    </row>
    <row r="6" spans="1:8" ht="14.25" x14ac:dyDescent="0.2">
      <c r="A6" s="32">
        <v>5</v>
      </c>
      <c r="B6" s="33">
        <v>16</v>
      </c>
      <c r="C6" s="32">
        <v>2669</v>
      </c>
      <c r="D6" s="32">
        <v>153894.96008461501</v>
      </c>
      <c r="E6" s="32">
        <v>132565.88428717901</v>
      </c>
      <c r="F6" s="32">
        <v>21329.0757974359</v>
      </c>
      <c r="G6" s="32">
        <v>132565.88428717901</v>
      </c>
      <c r="H6" s="32">
        <v>0.13859502472146301</v>
      </c>
    </row>
    <row r="7" spans="1:8" ht="14.25" x14ac:dyDescent="0.2">
      <c r="A7" s="32">
        <v>6</v>
      </c>
      <c r="B7" s="33">
        <v>17</v>
      </c>
      <c r="C7" s="32">
        <v>18124</v>
      </c>
      <c r="D7" s="32">
        <v>247574.84870854701</v>
      </c>
      <c r="E7" s="32">
        <v>185174.27638290601</v>
      </c>
      <c r="F7" s="32">
        <v>62400.572325640998</v>
      </c>
      <c r="G7" s="32">
        <v>185174.27638290601</v>
      </c>
      <c r="H7" s="32">
        <v>0.252047300649271</v>
      </c>
    </row>
    <row r="8" spans="1:8" ht="14.25" x14ac:dyDescent="0.2">
      <c r="A8" s="32">
        <v>7</v>
      </c>
      <c r="B8" s="33">
        <v>18</v>
      </c>
      <c r="C8" s="32">
        <v>76401</v>
      </c>
      <c r="D8" s="32">
        <v>119847.477744444</v>
      </c>
      <c r="E8" s="32">
        <v>98937.993776068397</v>
      </c>
      <c r="F8" s="32">
        <v>20909.483968376098</v>
      </c>
      <c r="G8" s="32">
        <v>98937.993776068397</v>
      </c>
      <c r="H8" s="32">
        <v>0.17446745114621601</v>
      </c>
    </row>
    <row r="9" spans="1:8" ht="14.25" x14ac:dyDescent="0.2">
      <c r="A9" s="32">
        <v>8</v>
      </c>
      <c r="B9" s="33">
        <v>19</v>
      </c>
      <c r="C9" s="32">
        <v>18795</v>
      </c>
      <c r="D9" s="32">
        <v>85778.937876923097</v>
      </c>
      <c r="E9" s="32">
        <v>71784.316932478599</v>
      </c>
      <c r="F9" s="32">
        <v>13994.620944444399</v>
      </c>
      <c r="G9" s="32">
        <v>71784.316932478599</v>
      </c>
      <c r="H9" s="32">
        <v>0.16314751955222601</v>
      </c>
    </row>
    <row r="10" spans="1:8" ht="14.25" x14ac:dyDescent="0.2">
      <c r="A10" s="32">
        <v>9</v>
      </c>
      <c r="B10" s="33">
        <v>21</v>
      </c>
      <c r="C10" s="32">
        <v>120545</v>
      </c>
      <c r="D10" s="32">
        <v>582523.98457521398</v>
      </c>
      <c r="E10" s="32">
        <v>527341.30807777797</v>
      </c>
      <c r="F10" s="32">
        <v>55182.676497435903</v>
      </c>
      <c r="G10" s="32">
        <v>527341.30807777797</v>
      </c>
      <c r="H10" s="35">
        <v>9.4730308036459696E-2</v>
      </c>
    </row>
    <row r="11" spans="1:8" ht="14.25" x14ac:dyDescent="0.2">
      <c r="A11" s="32">
        <v>10</v>
      </c>
      <c r="B11" s="33">
        <v>22</v>
      </c>
      <c r="C11" s="32">
        <v>23024</v>
      </c>
      <c r="D11" s="32">
        <v>459759.01960427401</v>
      </c>
      <c r="E11" s="32">
        <v>404635.65754187998</v>
      </c>
      <c r="F11" s="32">
        <v>55123.3620623932</v>
      </c>
      <c r="G11" s="32">
        <v>404635.65754187998</v>
      </c>
      <c r="H11" s="32">
        <v>0.119896205864192</v>
      </c>
    </row>
    <row r="12" spans="1:8" ht="14.25" x14ac:dyDescent="0.2">
      <c r="A12" s="32">
        <v>11</v>
      </c>
      <c r="B12" s="33">
        <v>23</v>
      </c>
      <c r="C12" s="32">
        <v>146938.19</v>
      </c>
      <c r="D12" s="32">
        <v>1348816.9787542699</v>
      </c>
      <c r="E12" s="32">
        <v>1148206.3769583099</v>
      </c>
      <c r="F12" s="32">
        <v>200610.601795961</v>
      </c>
      <c r="G12" s="32">
        <v>1148206.3769583099</v>
      </c>
      <c r="H12" s="32">
        <v>0.14873078034741199</v>
      </c>
    </row>
    <row r="13" spans="1:8" ht="14.25" x14ac:dyDescent="0.2">
      <c r="A13" s="32">
        <v>12</v>
      </c>
      <c r="B13" s="33">
        <v>24</v>
      </c>
      <c r="C13" s="32">
        <v>31923.394</v>
      </c>
      <c r="D13" s="32">
        <v>540763.96742564102</v>
      </c>
      <c r="E13" s="32">
        <v>477114.98607606802</v>
      </c>
      <c r="F13" s="32">
        <v>63648.981349572598</v>
      </c>
      <c r="G13" s="32">
        <v>477114.98607606802</v>
      </c>
      <c r="H13" s="32">
        <v>0.117701964597567</v>
      </c>
    </row>
    <row r="14" spans="1:8" ht="14.25" x14ac:dyDescent="0.2">
      <c r="A14" s="32">
        <v>13</v>
      </c>
      <c r="B14" s="33">
        <v>25</v>
      </c>
      <c r="C14" s="32">
        <v>72517</v>
      </c>
      <c r="D14" s="32">
        <v>821024.89130000002</v>
      </c>
      <c r="E14" s="32">
        <v>757795.42279999994</v>
      </c>
      <c r="F14" s="32">
        <v>63229.468500000003</v>
      </c>
      <c r="G14" s="32">
        <v>757795.42279999994</v>
      </c>
      <c r="H14" s="32">
        <v>7.7012852070639806E-2</v>
      </c>
    </row>
    <row r="15" spans="1:8" ht="14.25" x14ac:dyDescent="0.2">
      <c r="A15" s="32">
        <v>14</v>
      </c>
      <c r="B15" s="33">
        <v>26</v>
      </c>
      <c r="C15" s="32">
        <v>65525</v>
      </c>
      <c r="D15" s="32">
        <v>375240.05863689602</v>
      </c>
      <c r="E15" s="32">
        <v>327192.435405022</v>
      </c>
      <c r="F15" s="32">
        <v>48047.623231873498</v>
      </c>
      <c r="G15" s="32">
        <v>327192.435405022</v>
      </c>
      <c r="H15" s="32">
        <v>0.128045026446303</v>
      </c>
    </row>
    <row r="16" spans="1:8" ht="14.25" x14ac:dyDescent="0.2">
      <c r="A16" s="32">
        <v>15</v>
      </c>
      <c r="B16" s="33">
        <v>27</v>
      </c>
      <c r="C16" s="32">
        <v>122194.216</v>
      </c>
      <c r="D16" s="32">
        <v>912586.25040000002</v>
      </c>
      <c r="E16" s="32">
        <v>771085.67460000003</v>
      </c>
      <c r="F16" s="32">
        <v>141500.57579999999</v>
      </c>
      <c r="G16" s="32">
        <v>771085.67460000003</v>
      </c>
      <c r="H16" s="32">
        <v>0.155054468263113</v>
      </c>
    </row>
    <row r="17" spans="1:8" ht="14.25" x14ac:dyDescent="0.2">
      <c r="A17" s="32">
        <v>16</v>
      </c>
      <c r="B17" s="33">
        <v>29</v>
      </c>
      <c r="C17" s="32">
        <v>190608</v>
      </c>
      <c r="D17" s="32">
        <v>2808114.8010119698</v>
      </c>
      <c r="E17" s="32">
        <v>2593042.3332888898</v>
      </c>
      <c r="F17" s="32">
        <v>215072.46772307699</v>
      </c>
      <c r="G17" s="32">
        <v>2593042.3332888898</v>
      </c>
      <c r="H17" s="32">
        <v>7.6589627904660701E-2</v>
      </c>
    </row>
    <row r="18" spans="1:8" ht="14.25" x14ac:dyDescent="0.2">
      <c r="A18" s="32">
        <v>17</v>
      </c>
      <c r="B18" s="33">
        <v>31</v>
      </c>
      <c r="C18" s="32">
        <v>22994.078000000001</v>
      </c>
      <c r="D18" s="32">
        <v>181267.69568575799</v>
      </c>
      <c r="E18" s="32">
        <v>149860.14372852899</v>
      </c>
      <c r="F18" s="32">
        <v>31407.551957228901</v>
      </c>
      <c r="G18" s="32">
        <v>149860.14372852899</v>
      </c>
      <c r="H18" s="32">
        <v>0.17326612907176001</v>
      </c>
    </row>
    <row r="19" spans="1:8" ht="14.25" x14ac:dyDescent="0.2">
      <c r="A19" s="32">
        <v>18</v>
      </c>
      <c r="B19" s="33">
        <v>32</v>
      </c>
      <c r="C19" s="32">
        <v>10925.218999999999</v>
      </c>
      <c r="D19" s="32">
        <v>183995.24886989599</v>
      </c>
      <c r="E19" s="32">
        <v>168038.45637093799</v>
      </c>
      <c r="F19" s="32">
        <v>15956.792498958301</v>
      </c>
      <c r="G19" s="32">
        <v>168038.45637093799</v>
      </c>
      <c r="H19" s="32">
        <v>8.6723937693855294E-2</v>
      </c>
    </row>
    <row r="20" spans="1:8" ht="14.25" x14ac:dyDescent="0.2">
      <c r="A20" s="32">
        <v>19</v>
      </c>
      <c r="B20" s="33">
        <v>33</v>
      </c>
      <c r="C20" s="32">
        <v>42511.192999999999</v>
      </c>
      <c r="D20" s="32">
        <v>519884.92550519598</v>
      </c>
      <c r="E20" s="32">
        <v>415994.06947439798</v>
      </c>
      <c r="F20" s="32">
        <v>103890.85603079799</v>
      </c>
      <c r="G20" s="32">
        <v>415994.06947439798</v>
      </c>
      <c r="H20" s="32">
        <v>0.199834330510435</v>
      </c>
    </row>
    <row r="21" spans="1:8" ht="14.25" x14ac:dyDescent="0.2">
      <c r="A21" s="32">
        <v>20</v>
      </c>
      <c r="B21" s="33">
        <v>34</v>
      </c>
      <c r="C21" s="32">
        <v>39805.928999999996</v>
      </c>
      <c r="D21" s="32">
        <v>219678.155476235</v>
      </c>
      <c r="E21" s="32">
        <v>161496.627400064</v>
      </c>
      <c r="F21" s="32">
        <v>58181.528076171002</v>
      </c>
      <c r="G21" s="32">
        <v>161496.627400064</v>
      </c>
      <c r="H21" s="32">
        <v>0.26484894663304498</v>
      </c>
    </row>
    <row r="22" spans="1:8" ht="14.25" x14ac:dyDescent="0.2">
      <c r="A22" s="32">
        <v>21</v>
      </c>
      <c r="B22" s="33">
        <v>35</v>
      </c>
      <c r="C22" s="32">
        <v>25289.504000000001</v>
      </c>
      <c r="D22" s="32">
        <v>579403.709228319</v>
      </c>
      <c r="E22" s="32">
        <v>536728.84388761094</v>
      </c>
      <c r="F22" s="32">
        <v>42674.865340707998</v>
      </c>
      <c r="G22" s="32">
        <v>536728.84388761094</v>
      </c>
      <c r="H22" s="32">
        <v>7.3653075845069499E-2</v>
      </c>
    </row>
    <row r="23" spans="1:8" ht="14.25" x14ac:dyDescent="0.2">
      <c r="A23" s="32">
        <v>22</v>
      </c>
      <c r="B23" s="33">
        <v>36</v>
      </c>
      <c r="C23" s="32">
        <v>166415.60699999999</v>
      </c>
      <c r="D23" s="32">
        <v>914323.017015044</v>
      </c>
      <c r="E23" s="32">
        <v>819712.51847236801</v>
      </c>
      <c r="F23" s="32">
        <v>94610.498542676098</v>
      </c>
      <c r="G23" s="32">
        <v>819712.51847236801</v>
      </c>
      <c r="H23" s="32">
        <v>0.10347601097427001</v>
      </c>
    </row>
    <row r="24" spans="1:8" ht="14.25" x14ac:dyDescent="0.2">
      <c r="A24" s="32">
        <v>23</v>
      </c>
      <c r="B24" s="33">
        <v>37</v>
      </c>
      <c r="C24" s="32">
        <v>107990.01700000001</v>
      </c>
      <c r="D24" s="32">
        <v>1055060.95131327</v>
      </c>
      <c r="E24" s="32">
        <v>964068.37070166902</v>
      </c>
      <c r="F24" s="32">
        <v>90992.580611605095</v>
      </c>
      <c r="G24" s="32">
        <v>964068.37070166902</v>
      </c>
      <c r="H24" s="32">
        <v>8.6243908940372802E-2</v>
      </c>
    </row>
    <row r="25" spans="1:8" ht="14.25" x14ac:dyDescent="0.2">
      <c r="A25" s="32">
        <v>24</v>
      </c>
      <c r="B25" s="33">
        <v>38</v>
      </c>
      <c r="C25" s="32">
        <v>111615.93799999999</v>
      </c>
      <c r="D25" s="32">
        <v>600908.33226814202</v>
      </c>
      <c r="E25" s="32">
        <v>577973.824644248</v>
      </c>
      <c r="F25" s="32">
        <v>22934.507623893802</v>
      </c>
      <c r="G25" s="32">
        <v>577973.824644248</v>
      </c>
      <c r="H25" s="32">
        <v>3.8166399752399799E-2</v>
      </c>
    </row>
    <row r="26" spans="1:8" ht="14.25" x14ac:dyDescent="0.2">
      <c r="A26" s="32">
        <v>25</v>
      </c>
      <c r="B26" s="33">
        <v>39</v>
      </c>
      <c r="C26" s="32">
        <v>74940.292000000001</v>
      </c>
      <c r="D26" s="32">
        <v>113586.080474548</v>
      </c>
      <c r="E26" s="32">
        <v>81846.617015730095</v>
      </c>
      <c r="F26" s="32">
        <v>31739.463458818002</v>
      </c>
      <c r="G26" s="32">
        <v>81846.617015730095</v>
      </c>
      <c r="H26" s="32">
        <v>0.27943092433698402</v>
      </c>
    </row>
    <row r="27" spans="1:8" ht="14.25" x14ac:dyDescent="0.2">
      <c r="A27" s="32">
        <v>26</v>
      </c>
      <c r="B27" s="33">
        <v>42</v>
      </c>
      <c r="C27" s="32">
        <v>4953.5159999999996</v>
      </c>
      <c r="D27" s="32">
        <v>93316.093800000002</v>
      </c>
      <c r="E27" s="32">
        <v>81302.525299999994</v>
      </c>
      <c r="F27" s="32">
        <v>12013.568499999999</v>
      </c>
      <c r="G27" s="32">
        <v>81302.525299999994</v>
      </c>
      <c r="H27" s="32">
        <v>0.128740584938629</v>
      </c>
    </row>
    <row r="28" spans="1:8" ht="14.25" x14ac:dyDescent="0.2">
      <c r="A28" s="32">
        <v>27</v>
      </c>
      <c r="B28" s="33">
        <v>75</v>
      </c>
      <c r="C28" s="32">
        <v>365</v>
      </c>
      <c r="D28" s="32">
        <v>212982.05128205099</v>
      </c>
      <c r="E28" s="32">
        <v>200923.115384615</v>
      </c>
      <c r="F28" s="32">
        <v>12058.9358974359</v>
      </c>
      <c r="G28" s="32">
        <v>200923.115384615</v>
      </c>
      <c r="H28" s="32">
        <v>5.6619493637359603E-2</v>
      </c>
    </row>
    <row r="29" spans="1:8" ht="14.25" x14ac:dyDescent="0.2">
      <c r="A29" s="32">
        <v>28</v>
      </c>
      <c r="B29" s="33">
        <v>76</v>
      </c>
      <c r="C29" s="32">
        <v>2530</v>
      </c>
      <c r="D29" s="32">
        <v>445423.620338462</v>
      </c>
      <c r="E29" s="32">
        <v>413214.076366667</v>
      </c>
      <c r="F29" s="32">
        <v>32209.543971794901</v>
      </c>
      <c r="G29" s="32">
        <v>413214.076366667</v>
      </c>
      <c r="H29" s="32">
        <v>7.2312159708369295E-2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22638.863928598399</v>
      </c>
      <c r="E30" s="32">
        <v>18815.194917177199</v>
      </c>
      <c r="F30" s="32">
        <v>3823.6690114212201</v>
      </c>
      <c r="G30" s="32">
        <v>18815.194917177199</v>
      </c>
      <c r="H30" s="32">
        <v>0.16889844929855299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2015-03-13T01:00:29Z</dcterms:modified>
</cp:coreProperties>
</file>