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<sst xmlns="http://schemas.openxmlformats.org/spreadsheetml/2006/main" count="116" uniqueCount="76">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</sst>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6" sqref="M6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26294225.324400015</v>
      </c>
      <c r="F3" s="25">
        <f>RA!I7</f>
        <v>3380789.548</v>
      </c>
      <c r="G3" s="16">
        <f>SUM(G4:G42)</f>
        <v>22913435.776399992</v>
      </c>
      <c r="H3" s="27">
        <f>RA!J7</f>
        <v>12.857536231967901</v>
      </c>
      <c r="I3" s="20">
        <f>SUM(I4:I42)</f>
        <v>26294234.344239712</v>
      </c>
      <c r="J3" s="21">
        <f>SUM(J4:J42)</f>
        <v>22913435.728803478</v>
      </c>
      <c r="K3" s="22">
        <f>E3-I3</f>
        <v>-9.019839696586132</v>
      </c>
      <c r="L3" s="22">
        <f>G3-J3</f>
        <v>4.7596514225006104E-2</v>
      </c>
    </row>
    <row r="4" spans="1:13" x14ac:dyDescent="0.2">
      <c r="A4" s="50">
        <f>RA!A8</f>
        <v>42768</v>
      </c>
      <c r="B4" s="12">
        <v>12</v>
      </c>
      <c r="C4" s="45" t="s">
        <v>6</v>
      </c>
      <c r="D4" s="45"/>
      <c r="E4" s="15">
        <f>IFERROR(VLOOKUP(C4,RA!B:D,3,0),0)</f>
        <v>1113766.7467</v>
      </c>
      <c r="F4" s="25">
        <f>IFERROR(VLOOKUP(C4,RA!B:I,8,0),0)</f>
        <v>316643.01750000002</v>
      </c>
      <c r="G4" s="16">
        <f t="shared" ref="G4:G42" si="0">E4-F4</f>
        <v>797123.72919999994</v>
      </c>
      <c r="H4" s="27">
        <f>RA!J8</f>
        <v>28.429922013580299</v>
      </c>
      <c r="I4" s="20">
        <f>IFERROR(VLOOKUP(B4,RMS!C:E,3,FALSE),0)</f>
        <v>1113768.01169829</v>
      </c>
      <c r="J4" s="21">
        <f>IFERROR(VLOOKUP(B4,RMS!C:F,4,FALSE),0)</f>
        <v>797123.72628974402</v>
      </c>
      <c r="K4" s="22">
        <f t="shared" ref="K4:K42" si="1">E4-I4</f>
        <v>-1.2649982899893075</v>
      </c>
      <c r="L4" s="22">
        <f t="shared" ref="L4:L42" si="2">G4-J4</f>
        <v>2.9102559201419353E-3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211410.35560000001</v>
      </c>
      <c r="F5" s="25">
        <f>IFERROR(VLOOKUP(C5,RA!B:I,8,0),0)</f>
        <v>53051.588900000002</v>
      </c>
      <c r="G5" s="16">
        <f t="shared" si="0"/>
        <v>158358.76670000001</v>
      </c>
      <c r="H5" s="27">
        <f>RA!J9</f>
        <v>25.094129731457699</v>
      </c>
      <c r="I5" s="20">
        <f>IFERROR(VLOOKUP(B5,RMS!C:E,3,FALSE),0)</f>
        <v>211410.52517094</v>
      </c>
      <c r="J5" s="21">
        <f>IFERROR(VLOOKUP(B5,RMS!C:F,4,FALSE),0)</f>
        <v>158358.74700512801</v>
      </c>
      <c r="K5" s="22">
        <f t="shared" si="1"/>
        <v>-0.16957093999371864</v>
      </c>
      <c r="L5" s="22">
        <f t="shared" si="2"/>
        <v>1.9694871996762231E-2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465179.36200000002</v>
      </c>
      <c r="F6" s="25">
        <f>IFERROR(VLOOKUP(C6,RA!B:I,8,0),0)</f>
        <v>113317.9703</v>
      </c>
      <c r="G6" s="16">
        <f t="shared" si="0"/>
        <v>351861.39170000004</v>
      </c>
      <c r="H6" s="27">
        <f>RA!J10</f>
        <v>24.360059701014901</v>
      </c>
      <c r="I6" s="20">
        <f>IFERROR(VLOOKUP(B6,RMS!C:E,3,FALSE),0)</f>
        <v>465181.41228869202</v>
      </c>
      <c r="J6" s="21">
        <f>IFERROR(VLOOKUP(B6,RMS!C:F,4,FALSE),0)</f>
        <v>351861.39306792902</v>
      </c>
      <c r="K6" s="22">
        <f>E6-I6</f>
        <v>-2.050288692000322</v>
      </c>
      <c r="L6" s="22">
        <f t="shared" si="2"/>
        <v>-1.3679289841093123E-3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114569.60249999999</v>
      </c>
      <c r="F7" s="25">
        <f>IFERROR(VLOOKUP(C7,RA!B:I,8,0),0)</f>
        <v>26094.4869</v>
      </c>
      <c r="G7" s="16">
        <f t="shared" si="0"/>
        <v>88475.11559999999</v>
      </c>
      <c r="H7" s="27">
        <f>RA!J11</f>
        <v>22.776099707599101</v>
      </c>
      <c r="I7" s="20">
        <f>IFERROR(VLOOKUP(B7,RMS!C:E,3,FALSE),0)</f>
        <v>114569.66598148399</v>
      </c>
      <c r="J7" s="21">
        <f>IFERROR(VLOOKUP(B7,RMS!C:F,4,FALSE),0)</f>
        <v>88475.115698691501</v>
      </c>
      <c r="K7" s="22">
        <f t="shared" si="1"/>
        <v>-6.3481484001385979E-2</v>
      </c>
      <c r="L7" s="22">
        <f t="shared" si="2"/>
        <v>-9.8691511084325612E-5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225556.94289999999</v>
      </c>
      <c r="F8" s="25">
        <f>IFERROR(VLOOKUP(C8,RA!B:I,8,0),0)</f>
        <v>56940.398699999998</v>
      </c>
      <c r="G8" s="16">
        <f t="shared" si="0"/>
        <v>168616.5442</v>
      </c>
      <c r="H8" s="27">
        <f>RA!J12</f>
        <v>25.244356466227</v>
      </c>
      <c r="I8" s="20">
        <f>IFERROR(VLOOKUP(B8,RMS!C:E,3,FALSE),0)</f>
        <v>225556.92965641001</v>
      </c>
      <c r="J8" s="21">
        <f>IFERROR(VLOOKUP(B8,RMS!C:F,4,FALSE),0)</f>
        <v>168616.544637607</v>
      </c>
      <c r="K8" s="22">
        <f t="shared" si="1"/>
        <v>1.3243589986814186E-2</v>
      </c>
      <c r="L8" s="22">
        <f t="shared" si="2"/>
        <v>-4.3760699918493629E-4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413738.18900000001</v>
      </c>
      <c r="F9" s="25">
        <f>IFERROR(VLOOKUP(C9,RA!B:I,8,0),0)</f>
        <v>128810.6158</v>
      </c>
      <c r="G9" s="16">
        <f t="shared" si="0"/>
        <v>284927.57319999998</v>
      </c>
      <c r="H9" s="27">
        <f>RA!J13</f>
        <v>31.133363857789799</v>
      </c>
      <c r="I9" s="20">
        <f>IFERROR(VLOOKUP(B9,RMS!C:E,3,FALSE),0)</f>
        <v>413738.51006153802</v>
      </c>
      <c r="J9" s="21">
        <f>IFERROR(VLOOKUP(B9,RMS!C:F,4,FALSE),0)</f>
        <v>284927.57629059802</v>
      </c>
      <c r="K9" s="22">
        <f t="shared" si="1"/>
        <v>-0.32106153800850734</v>
      </c>
      <c r="L9" s="22">
        <f t="shared" si="2"/>
        <v>-3.0905980383977294E-3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106572.2408</v>
      </c>
      <c r="F10" s="25">
        <f>IFERROR(VLOOKUP(C10,RA!B:I,8,0),0)</f>
        <v>24877.1711</v>
      </c>
      <c r="G10" s="16">
        <f t="shared" si="0"/>
        <v>81695.069699999993</v>
      </c>
      <c r="H10" s="27">
        <f>RA!J14</f>
        <v>23.343012132667901</v>
      </c>
      <c r="I10" s="20">
        <f>IFERROR(VLOOKUP(B10,RMS!C:E,3,FALSE),0)</f>
        <v>106572.24442307701</v>
      </c>
      <c r="J10" s="21">
        <f>IFERROR(VLOOKUP(B10,RMS!C:F,4,FALSE),0)</f>
        <v>81695.066715384601</v>
      </c>
      <c r="K10" s="22">
        <f t="shared" si="1"/>
        <v>-3.6230770056135952E-3</v>
      </c>
      <c r="L10" s="22">
        <f t="shared" si="2"/>
        <v>2.9846153920516372E-3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116876.2742</v>
      </c>
      <c r="F11" s="25">
        <f>IFERROR(VLOOKUP(C11,RA!B:I,8,0),0)</f>
        <v>1364.0822000000001</v>
      </c>
      <c r="G11" s="16">
        <f t="shared" si="0"/>
        <v>115512.192</v>
      </c>
      <c r="H11" s="27">
        <f>RA!J15</f>
        <v>1.1671164308897899</v>
      </c>
      <c r="I11" s="20">
        <f>IFERROR(VLOOKUP(B11,RMS!C:E,3,FALSE),0)</f>
        <v>116876.48089743601</v>
      </c>
      <c r="J11" s="21">
        <f>IFERROR(VLOOKUP(B11,RMS!C:F,4,FALSE),0)</f>
        <v>115512.192707692</v>
      </c>
      <c r="K11" s="22">
        <f t="shared" si="1"/>
        <v>-0.20669743600592483</v>
      </c>
      <c r="L11" s="22">
        <f t="shared" si="2"/>
        <v>-7.0769200101494789E-4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2144242.6989000002</v>
      </c>
      <c r="F12" s="25">
        <f>IFERROR(VLOOKUP(C12,RA!B:I,8,0),0)</f>
        <v>-151747.60630000001</v>
      </c>
      <c r="G12" s="16">
        <f t="shared" si="0"/>
        <v>2295990.3052000003</v>
      </c>
      <c r="H12" s="27">
        <f>RA!J16</f>
        <v>-7.0769790368341603</v>
      </c>
      <c r="I12" s="20">
        <f>IFERROR(VLOOKUP(B12,RMS!C:E,3,FALSE),0)</f>
        <v>2144242.6739256401</v>
      </c>
      <c r="J12" s="21">
        <f>IFERROR(VLOOKUP(B12,RMS!C:F,4,FALSE),0)</f>
        <v>2295990.3049102598</v>
      </c>
      <c r="K12" s="22">
        <f t="shared" si="1"/>
        <v>2.4974360130727291E-2</v>
      </c>
      <c r="L12" s="22">
        <f t="shared" si="2"/>
        <v>2.8974050655961037E-4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2582563.3481999999</v>
      </c>
      <c r="F13" s="25">
        <f>IFERROR(VLOOKUP(C13,RA!B:I,8,0),0)</f>
        <v>411145.27309999999</v>
      </c>
      <c r="G13" s="16">
        <f t="shared" si="0"/>
        <v>2171418.0751</v>
      </c>
      <c r="H13" s="27">
        <f>RA!J17</f>
        <v>15.920046003385</v>
      </c>
      <c r="I13" s="20">
        <f>IFERROR(VLOOKUP(B13,RMS!C:E,3,FALSE),0)</f>
        <v>2582563.3490760699</v>
      </c>
      <c r="J13" s="21">
        <f>IFERROR(VLOOKUP(B13,RMS!C:F,4,FALSE),0)</f>
        <v>2171418.0728752101</v>
      </c>
      <c r="K13" s="22">
        <f t="shared" si="1"/>
        <v>-8.7607000023126602E-4</v>
      </c>
      <c r="L13" s="22">
        <f t="shared" si="2"/>
        <v>2.2247899323701859E-3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3520093.1998999999</v>
      </c>
      <c r="F14" s="25">
        <f>IFERROR(VLOOKUP(C14,RA!B:I,8,0),0)</f>
        <v>472276.61949999997</v>
      </c>
      <c r="G14" s="16">
        <f t="shared" si="0"/>
        <v>3047816.5803999999</v>
      </c>
      <c r="H14" s="27">
        <f>RA!J18</f>
        <v>13.416594183171499</v>
      </c>
      <c r="I14" s="20">
        <f>IFERROR(VLOOKUP(B14,RMS!C:E,3,FALSE),0)</f>
        <v>3520094.3979495699</v>
      </c>
      <c r="J14" s="21">
        <f>IFERROR(VLOOKUP(B14,RMS!C:F,4,FALSE),0)</f>
        <v>3047816.49705128</v>
      </c>
      <c r="K14" s="22">
        <f t="shared" si="1"/>
        <v>-1.1980495699681342</v>
      </c>
      <c r="L14" s="22">
        <f t="shared" si="2"/>
        <v>8.3348719868808985E-2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1247512.7964999999</v>
      </c>
      <c r="F15" s="25">
        <f>IFERROR(VLOOKUP(C15,RA!B:I,8,0),0)</f>
        <v>136142.94630000001</v>
      </c>
      <c r="G15" s="16">
        <f t="shared" si="0"/>
        <v>1111369.8502</v>
      </c>
      <c r="H15" s="27">
        <f>RA!J19</f>
        <v>10.9131502844668</v>
      </c>
      <c r="I15" s="20">
        <f>IFERROR(VLOOKUP(B15,RMS!C:E,3,FALSE),0)</f>
        <v>1247512.64406752</v>
      </c>
      <c r="J15" s="21">
        <f>IFERROR(VLOOKUP(B15,RMS!C:F,4,FALSE),0)</f>
        <v>1111369.8476299101</v>
      </c>
      <c r="K15" s="22">
        <f t="shared" si="1"/>
        <v>0.15243247989565134</v>
      </c>
      <c r="L15" s="22">
        <f t="shared" si="2"/>
        <v>2.5700898841023445E-3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1220274.4809999999</v>
      </c>
      <c r="F16" s="25">
        <f>IFERROR(VLOOKUP(C16,RA!B:I,8,0),0)</f>
        <v>148490.41029999999</v>
      </c>
      <c r="G16" s="16">
        <f t="shared" si="0"/>
        <v>1071784.0707</v>
      </c>
      <c r="H16" s="27">
        <f>RA!J20</f>
        <v>12.168607359412601</v>
      </c>
      <c r="I16" s="20">
        <f>IFERROR(VLOOKUP(B16,RMS!C:E,3,FALSE),0)</f>
        <v>1220274.8992999999</v>
      </c>
      <c r="J16" s="21">
        <f>IFERROR(VLOOKUP(B16,RMS!C:F,4,FALSE),0)</f>
        <v>1071784.0707</v>
      </c>
      <c r="K16" s="22">
        <f t="shared" si="1"/>
        <v>-0.41830000001937151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758836.82109999994</v>
      </c>
      <c r="F17" s="25">
        <f>IFERROR(VLOOKUP(C17,RA!B:I,8,0),0)</f>
        <v>112136.41220000001</v>
      </c>
      <c r="G17" s="16">
        <f t="shared" si="0"/>
        <v>646700.40889999992</v>
      </c>
      <c r="H17" s="27">
        <f>RA!J21</f>
        <v>14.777407880319799</v>
      </c>
      <c r="I17" s="20">
        <f>IFERROR(VLOOKUP(B17,RMS!C:E,3,FALSE),0)</f>
        <v>758836.33678299701</v>
      </c>
      <c r="J17" s="21">
        <f>IFERROR(VLOOKUP(B17,RMS!C:F,4,FALSE),0)</f>
        <v>646700.40858724702</v>
      </c>
      <c r="K17" s="22">
        <f t="shared" si="1"/>
        <v>0.48431700293440372</v>
      </c>
      <c r="L17" s="22">
        <f t="shared" si="2"/>
        <v>3.1275290530174971E-4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2077319.8870999999</v>
      </c>
      <c r="F18" s="25">
        <f>IFERROR(VLOOKUP(C18,RA!B:I,8,0),0)</f>
        <v>191811.7549</v>
      </c>
      <c r="G18" s="16">
        <f t="shared" si="0"/>
        <v>1885508.1321999999</v>
      </c>
      <c r="H18" s="27">
        <f>RA!J22</f>
        <v>9.2336166466771203</v>
      </c>
      <c r="I18" s="20">
        <f>IFERROR(VLOOKUP(B18,RMS!C:E,3,FALSE),0)</f>
        <v>2077321.71729707</v>
      </c>
      <c r="J18" s="21">
        <f>IFERROR(VLOOKUP(B18,RMS!C:F,4,FALSE),0)</f>
        <v>1885508.1351733</v>
      </c>
      <c r="K18" s="22">
        <f t="shared" si="1"/>
        <v>-1.8301970700267702</v>
      </c>
      <c r="L18" s="22">
        <f t="shared" si="2"/>
        <v>-2.9733001720160246E-3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2574573.3854999999</v>
      </c>
      <c r="F19" s="25">
        <f>IFERROR(VLOOKUP(C19,RA!B:I,8,0),0)</f>
        <v>347262.78450000001</v>
      </c>
      <c r="G19" s="16">
        <f t="shared" si="0"/>
        <v>2227310.6009999998</v>
      </c>
      <c r="H19" s="27">
        <f>RA!J23</f>
        <v>13.4881680380829</v>
      </c>
      <c r="I19" s="20">
        <f>IFERROR(VLOOKUP(B19,RMS!C:E,3,FALSE),0)</f>
        <v>2574574.9931743601</v>
      </c>
      <c r="J19" s="21">
        <f>IFERROR(VLOOKUP(B19,RMS!C:F,4,FALSE),0)</f>
        <v>2227310.63516154</v>
      </c>
      <c r="K19" s="22">
        <f t="shared" si="1"/>
        <v>-1.6076743602752686</v>
      </c>
      <c r="L19" s="22">
        <f t="shared" si="2"/>
        <v>-3.416154021397233E-2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465628.2893</v>
      </c>
      <c r="F20" s="25">
        <f>IFERROR(VLOOKUP(C20,RA!B:I,8,0),0)</f>
        <v>83078.765899999999</v>
      </c>
      <c r="G20" s="16">
        <f t="shared" si="0"/>
        <v>382549.52340000001</v>
      </c>
      <c r="H20" s="27">
        <f>RA!J24</f>
        <v>17.842293479396599</v>
      </c>
      <c r="I20" s="20">
        <f>IFERROR(VLOOKUP(B20,RMS!C:E,3,FALSE),0)</f>
        <v>465628.30399379</v>
      </c>
      <c r="J20" s="21">
        <f>IFERROR(VLOOKUP(B20,RMS!C:F,4,FALSE),0)</f>
        <v>382549.53379093797</v>
      </c>
      <c r="K20" s="22">
        <f t="shared" si="1"/>
        <v>-1.4693789999000728E-2</v>
      </c>
      <c r="L20" s="22">
        <f t="shared" si="2"/>
        <v>-1.0390937968622893E-2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604278.06259999995</v>
      </c>
      <c r="F21" s="25">
        <f>IFERROR(VLOOKUP(C21,RA!B:I,8,0),0)</f>
        <v>83162.872600000002</v>
      </c>
      <c r="G21" s="16">
        <f t="shared" si="0"/>
        <v>521115.18999999994</v>
      </c>
      <c r="H21" s="27">
        <f>RA!J25</f>
        <v>13.7623517627264</v>
      </c>
      <c r="I21" s="20">
        <f>IFERROR(VLOOKUP(B21,RMS!C:E,3,FALSE),0)</f>
        <v>604278.03455376299</v>
      </c>
      <c r="J21" s="21">
        <f>IFERROR(VLOOKUP(B21,RMS!C:F,4,FALSE),0)</f>
        <v>521115.19132422499</v>
      </c>
      <c r="K21" s="22">
        <f t="shared" si="1"/>
        <v>2.8046236955560744E-2</v>
      </c>
      <c r="L21" s="22">
        <f t="shared" si="2"/>
        <v>-1.3242250424809754E-3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617953.64930000005</v>
      </c>
      <c r="F22" s="25">
        <f>IFERROR(VLOOKUP(C22,RA!B:I,8,0),0)</f>
        <v>136902.37959999999</v>
      </c>
      <c r="G22" s="16">
        <f t="shared" si="0"/>
        <v>481051.26970000006</v>
      </c>
      <c r="H22" s="27">
        <f>RA!J26</f>
        <v>22.154150194772502</v>
      </c>
      <c r="I22" s="20">
        <f>IFERROR(VLOOKUP(B22,RMS!C:E,3,FALSE),0)</f>
        <v>617953.62965060899</v>
      </c>
      <c r="J22" s="21">
        <f>IFERROR(VLOOKUP(B22,RMS!C:F,4,FALSE),0)</f>
        <v>481051.26332105399</v>
      </c>
      <c r="K22" s="22">
        <f t="shared" si="1"/>
        <v>1.9649391062557697E-2</v>
      </c>
      <c r="L22" s="22">
        <f t="shared" si="2"/>
        <v>6.378946069162339E-3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302069.40870000003</v>
      </c>
      <c r="F23" s="25">
        <f>IFERROR(VLOOKUP(C23,RA!B:I,8,0),0)</f>
        <v>79245.695300000007</v>
      </c>
      <c r="G23" s="16">
        <f t="shared" si="0"/>
        <v>222823.71340000001</v>
      </c>
      <c r="H23" s="27">
        <f>RA!J27</f>
        <v>26.234267031887001</v>
      </c>
      <c r="I23" s="20">
        <f>IFERROR(VLOOKUP(B23,RMS!C:E,3,FALSE),0)</f>
        <v>302069.381787883</v>
      </c>
      <c r="J23" s="21">
        <f>IFERROR(VLOOKUP(B23,RMS!C:F,4,FALSE),0)</f>
        <v>222823.715967408</v>
      </c>
      <c r="K23" s="22">
        <f t="shared" si="1"/>
        <v>2.6912117027677596E-2</v>
      </c>
      <c r="L23" s="22">
        <f t="shared" si="2"/>
        <v>-2.567407995229587E-3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928649.15170000005</v>
      </c>
      <c r="F24" s="25">
        <f>IFERROR(VLOOKUP(C24,RA!B:I,8,0),0)</f>
        <v>45055.569100000001</v>
      </c>
      <c r="G24" s="16">
        <f t="shared" si="0"/>
        <v>883593.58260000008</v>
      </c>
      <c r="H24" s="27">
        <f>RA!J28</f>
        <v>4.85173211190906</v>
      </c>
      <c r="I24" s="20">
        <f>IFERROR(VLOOKUP(B24,RMS!C:E,3,FALSE),0)</f>
        <v>928649.58730442496</v>
      </c>
      <c r="J24" s="21">
        <f>IFERROR(VLOOKUP(B24,RMS!C:F,4,FALSE),0)</f>
        <v>883593.58493805304</v>
      </c>
      <c r="K24" s="22">
        <f t="shared" si="1"/>
        <v>-0.43560442491434515</v>
      </c>
      <c r="L24" s="22">
        <f t="shared" si="2"/>
        <v>-2.3380529601126909E-3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937871.92669999995</v>
      </c>
      <c r="F25" s="25">
        <f>IFERROR(VLOOKUP(C25,RA!B:I,8,0),0)</f>
        <v>200894.95250000001</v>
      </c>
      <c r="G25" s="16">
        <f t="shared" si="0"/>
        <v>736976.97419999994</v>
      </c>
      <c r="H25" s="27">
        <f>RA!J29</f>
        <v>21.420297034251799</v>
      </c>
      <c r="I25" s="20">
        <f>IFERROR(VLOOKUP(B25,RMS!C:E,3,FALSE),0)</f>
        <v>937872.16162212403</v>
      </c>
      <c r="J25" s="21">
        <f>IFERROR(VLOOKUP(B25,RMS!C:F,4,FALSE),0)</f>
        <v>736976.95324292697</v>
      </c>
      <c r="K25" s="22">
        <f t="shared" si="1"/>
        <v>-0.23492212407290936</v>
      </c>
      <c r="L25" s="22">
        <f t="shared" si="2"/>
        <v>2.0957072963938117E-2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1348103.4345</v>
      </c>
      <c r="F26" s="25">
        <f>IFERROR(VLOOKUP(C26,RA!B:I,8,0),0)</f>
        <v>174419.40969999999</v>
      </c>
      <c r="G26" s="16">
        <f t="shared" si="0"/>
        <v>1173684.0248</v>
      </c>
      <c r="H26" s="27">
        <f>RA!J30</f>
        <v>12.938132582140501</v>
      </c>
      <c r="I26" s="20">
        <f>IFERROR(VLOOKUP(B26,RMS!C:E,3,FALSE),0)</f>
        <v>1348103.4575637199</v>
      </c>
      <c r="J26" s="21">
        <f>IFERROR(VLOOKUP(B26,RMS!C:F,4,FALSE),0)</f>
        <v>1173684.03504934</v>
      </c>
      <c r="K26" s="22">
        <f t="shared" si="1"/>
        <v>-2.3063719971105456E-2</v>
      </c>
      <c r="L26" s="22">
        <f t="shared" si="2"/>
        <v>-1.024933997541666E-2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431111.37339999998</v>
      </c>
      <c r="F27" s="25">
        <f>IFERROR(VLOOKUP(C27,RA!B:I,8,0),0)</f>
        <v>34237.840400000001</v>
      </c>
      <c r="G27" s="16">
        <f t="shared" si="0"/>
        <v>396873.533</v>
      </c>
      <c r="H27" s="27">
        <f>RA!J31</f>
        <v>7.9417622713082396</v>
      </c>
      <c r="I27" s="20">
        <f>IFERROR(VLOOKUP(B27,RMS!C:E,3,FALSE),0)</f>
        <v>431111.35425929201</v>
      </c>
      <c r="J27" s="21">
        <f>IFERROR(VLOOKUP(B27,RMS!C:F,4,FALSE),0)</f>
        <v>396873.52609291999</v>
      </c>
      <c r="K27" s="22">
        <f t="shared" si="1"/>
        <v>1.9140707969199866E-2</v>
      </c>
      <c r="L27" s="22">
        <f t="shared" si="2"/>
        <v>6.9070800091139972E-3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200780.41819999999</v>
      </c>
      <c r="F28" s="25">
        <f>IFERROR(VLOOKUP(C28,RA!B:I,8,0),0)</f>
        <v>52185.917099999999</v>
      </c>
      <c r="G28" s="16">
        <f t="shared" si="0"/>
        <v>148594.50109999999</v>
      </c>
      <c r="H28" s="27">
        <f>RA!J32</f>
        <v>25.991537206589999</v>
      </c>
      <c r="I28" s="20">
        <f>IFERROR(VLOOKUP(B28,RMS!C:E,3,FALSE),0)</f>
        <v>200780.37233306101</v>
      </c>
      <c r="J28" s="21">
        <f>IFERROR(VLOOKUP(B28,RMS!C:F,4,FALSE),0)</f>
        <v>148594.520920429</v>
      </c>
      <c r="K28" s="22">
        <f t="shared" si="1"/>
        <v>4.5866938977269456E-2</v>
      </c>
      <c r="L28" s="22">
        <f t="shared" si="2"/>
        <v>-1.9820429006358609E-2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275380.26079999999</v>
      </c>
      <c r="F30" s="25">
        <f>IFERROR(VLOOKUP(C30,RA!B:I,8,0),0)</f>
        <v>43777.222500000003</v>
      </c>
      <c r="G30" s="16">
        <f t="shared" si="0"/>
        <v>231603.03829999999</v>
      </c>
      <c r="H30" s="27">
        <f>RA!J34</f>
        <v>15.8970081489588</v>
      </c>
      <c r="I30" s="20">
        <f>IFERROR(VLOOKUP(B30,RMS!C:E,3,FALSE),0)</f>
        <v>275380.26079999999</v>
      </c>
      <c r="J30" s="21">
        <f>IFERROR(VLOOKUP(B30,RMS!C:F,4,FALSE),0)</f>
        <v>231603.04240000001</v>
      </c>
      <c r="K30" s="22">
        <f t="shared" si="1"/>
        <v>0</v>
      </c>
      <c r="L30" s="22">
        <f t="shared" si="2"/>
        <v>-4.1000000201165676E-3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10.8497246687822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294323.69</v>
      </c>
      <c r="F32" s="25">
        <f>IFERROR(VLOOKUP(C32,RA!B:I,8,0),0)</f>
        <v>31933.31</v>
      </c>
      <c r="G32" s="16">
        <f t="shared" si="0"/>
        <v>262390.38</v>
      </c>
      <c r="H32" s="27">
        <f>RA!J34</f>
        <v>15.8970081489588</v>
      </c>
      <c r="I32" s="20">
        <f>IFERROR(VLOOKUP(B32,RMS!C:E,3,FALSE),0)</f>
        <v>294323.69</v>
      </c>
      <c r="J32" s="21">
        <f>IFERROR(VLOOKUP(B32,RMS!C:F,4,FALSE),0)</f>
        <v>262390.38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131772.87</v>
      </c>
      <c r="F33" s="25">
        <f>IFERROR(VLOOKUP(C33,RA!B:I,8,0),0)</f>
        <v>-11844.44</v>
      </c>
      <c r="G33" s="16">
        <f t="shared" si="0"/>
        <v>143617.31</v>
      </c>
      <c r="H33" s="27">
        <f>RA!J34</f>
        <v>15.8970081489588</v>
      </c>
      <c r="I33" s="20">
        <f>IFERROR(VLOOKUP(B33,RMS!C:E,3,FALSE),0)</f>
        <v>131772.87</v>
      </c>
      <c r="J33" s="21">
        <f>IFERROR(VLOOKUP(B33,RMS!C:F,4,FALSE),0)</f>
        <v>143617.31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7988.89</v>
      </c>
      <c r="F34" s="25">
        <f>IFERROR(VLOOKUP(C34,RA!B:I,8,0),0)</f>
        <v>-279.49</v>
      </c>
      <c r="G34" s="16">
        <f t="shared" si="0"/>
        <v>8268.380000000001</v>
      </c>
      <c r="H34" s="27">
        <f>RA!J35</f>
        <v>10.8497246687822</v>
      </c>
      <c r="I34" s="20">
        <f>IFERROR(VLOOKUP(B34,RMS!C:E,3,FALSE),0)</f>
        <v>7988.89</v>
      </c>
      <c r="J34" s="21">
        <f>IFERROR(VLOOKUP(B34,RMS!C:F,4,FALSE),0)</f>
        <v>8268.3799999999992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78318.009999999995</v>
      </c>
      <c r="F35" s="25">
        <f>IFERROR(VLOOKUP(C35,RA!B:I,8,0),0)</f>
        <v>-8254.7800000000007</v>
      </c>
      <c r="G35" s="16">
        <f t="shared" si="0"/>
        <v>86572.79</v>
      </c>
      <c r="H35" s="27">
        <f>RA!J34</f>
        <v>15.8970081489588</v>
      </c>
      <c r="I35" s="20">
        <f>IFERROR(VLOOKUP(B35,RMS!C:E,3,FALSE),0)</f>
        <v>78318.009999999995</v>
      </c>
      <c r="J35" s="21">
        <f>IFERROR(VLOOKUP(B35,RMS!C:F,4,FALSE),0)</f>
        <v>86572.79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10.8497246687822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37635.897100000002</v>
      </c>
      <c r="F37" s="25">
        <f>IFERROR(VLOOKUP(C37,RA!B:I,8,0),0)</f>
        <v>3930.6026000000002</v>
      </c>
      <c r="G37" s="16">
        <f t="shared" si="0"/>
        <v>33705.294500000004</v>
      </c>
      <c r="H37" s="27">
        <f>RA!J35</f>
        <v>10.8497246687822</v>
      </c>
      <c r="I37" s="20">
        <f>IFERROR(VLOOKUP(B37,RMS!C:E,3,FALSE),0)</f>
        <v>37635.897435897401</v>
      </c>
      <c r="J37" s="21">
        <f>IFERROR(VLOOKUP(B37,RMS!C:F,4,FALSE),0)</f>
        <v>33705.294871794897</v>
      </c>
      <c r="K37" s="22">
        <f t="shared" si="1"/>
        <v>-3.3589739905437455E-4</v>
      </c>
      <c r="L37" s="22">
        <f t="shared" si="2"/>
        <v>-3.7179489299887791E-4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578120.93099999998</v>
      </c>
      <c r="F38" s="25">
        <f>IFERROR(VLOOKUP(C38,RA!B:I,8,0),0)</f>
        <v>41451.636200000001</v>
      </c>
      <c r="G38" s="16">
        <f t="shared" si="0"/>
        <v>536669.29480000003</v>
      </c>
      <c r="H38" s="27">
        <f>RA!J36</f>
        <v>-8.9885270010435399</v>
      </c>
      <c r="I38" s="20">
        <f>IFERROR(VLOOKUP(B38,RMS!C:E,3,FALSE),0)</f>
        <v>578120.92214615399</v>
      </c>
      <c r="J38" s="21">
        <f>IFERROR(VLOOKUP(B38,RMS!C:F,4,FALSE),0)</f>
        <v>536669.30137008498</v>
      </c>
      <c r="K38" s="22">
        <f t="shared" si="1"/>
        <v>8.8538459967821836E-3</v>
      </c>
      <c r="L38" s="22">
        <f t="shared" si="2"/>
        <v>-6.5700849518179893E-3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96959.19</v>
      </c>
      <c r="F39" s="25">
        <f>IFERROR(VLOOKUP(C39,RA!B:I,8,0),0)</f>
        <v>-5176.6000000000004</v>
      </c>
      <c r="G39" s="16">
        <f t="shared" si="0"/>
        <v>102135.79000000001</v>
      </c>
      <c r="H39" s="27">
        <f>RA!J37</f>
        <v>-3.4984835189869901</v>
      </c>
      <c r="I39" s="20">
        <f>IFERROR(VLOOKUP(B39,RMS!C:E,3,FALSE),0)</f>
        <v>96959.19</v>
      </c>
      <c r="J39" s="21">
        <f>IFERROR(VLOOKUP(B39,RMS!C:F,4,FALSE),0)</f>
        <v>102135.79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55351.22</v>
      </c>
      <c r="F40" s="25">
        <f>IFERROR(VLOOKUP(C40,RA!B:I,8,0),0)</f>
        <v>5932.85</v>
      </c>
      <c r="G40" s="16">
        <f t="shared" si="0"/>
        <v>49418.37</v>
      </c>
      <c r="H40" s="27">
        <f>RA!J38</f>
        <v>-10.5400788401033</v>
      </c>
      <c r="I40" s="20">
        <f>IFERROR(VLOOKUP(B40,RMS!C:E,3,FALSE),0)</f>
        <v>55351.22</v>
      </c>
      <c r="J40" s="21">
        <f>IFERROR(VLOOKUP(B40,RMS!C:F,4,FALSE),0)</f>
        <v>49418.37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8842.3191999999999</v>
      </c>
      <c r="F42" s="25">
        <f>IFERROR(VLOOKUP(C42,RA!B:I,8,0),0)</f>
        <v>1517.9086</v>
      </c>
      <c r="G42" s="16">
        <f t="shared" si="0"/>
        <v>7324.4106000000002</v>
      </c>
      <c r="H42" s="27">
        <f>RA!J39</f>
        <v>0</v>
      </c>
      <c r="I42" s="20">
        <f>VLOOKUP(B42,RMS!C:E,3,FALSE)</f>
        <v>8842.31903789426</v>
      </c>
      <c r="J42" s="21">
        <f>IFERROR(VLOOKUP(B42,RMS!C:F,4,FALSE),0)</f>
        <v>7324.4110127826898</v>
      </c>
      <c r="K42" s="22">
        <f t="shared" si="1"/>
        <v>1.6210573994612787E-4</v>
      </c>
      <c r="L42" s="22">
        <f t="shared" si="2"/>
        <v>-4.1278268963651499E-4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26294225.3244</v>
      </c>
      <c r="E7" s="71"/>
      <c r="F7" s="71"/>
      <c r="G7" s="70">
        <v>56590165.047899999</v>
      </c>
      <c r="H7" s="72">
        <v>-53.535697762776302</v>
      </c>
      <c r="I7" s="70">
        <v>3380789.548</v>
      </c>
      <c r="J7" s="72">
        <v>12.857536231967901</v>
      </c>
      <c r="K7" s="70">
        <v>5264916.2621999998</v>
      </c>
      <c r="L7" s="72">
        <v>9.3035888086623899</v>
      </c>
      <c r="M7" s="72">
        <v>-0.357864516806711</v>
      </c>
      <c r="N7" s="70">
        <v>52355985.163900003</v>
      </c>
      <c r="O7" s="70">
        <v>1366708912.9433</v>
      </c>
      <c r="P7" s="70">
        <v>1020224</v>
      </c>
      <c r="Q7" s="70">
        <v>958895</v>
      </c>
      <c r="R7" s="72">
        <v>6.3957993315222099</v>
      </c>
      <c r="S7" s="70">
        <v>25.772992327567302</v>
      </c>
      <c r="T7" s="70">
        <v>27.178950604080701</v>
      </c>
      <c r="U7" s="73">
        <v>-5.4551611960463902</v>
      </c>
    </row>
    <row r="8" spans="1:23" ht="12" customHeight="1" thickBot="1" x14ac:dyDescent="0.25">
      <c r="A8" s="74">
        <v>42768</v>
      </c>
      <c r="B8" s="77" t="s">
        <v>6</v>
      </c>
      <c r="C8" s="78"/>
      <c r="D8" s="79">
        <v>1113766.7467</v>
      </c>
      <c r="E8" s="80"/>
      <c r="F8" s="80"/>
      <c r="G8" s="79">
        <v>2549176.5386000001</v>
      </c>
      <c r="H8" s="81">
        <v>-56.308763640525399</v>
      </c>
      <c r="I8" s="79">
        <v>316643.01750000002</v>
      </c>
      <c r="J8" s="81">
        <v>28.429922013580299</v>
      </c>
      <c r="K8" s="79">
        <v>465613.3284</v>
      </c>
      <c r="L8" s="81">
        <v>18.265244534837699</v>
      </c>
      <c r="M8" s="81">
        <v>-0.31994425806475701</v>
      </c>
      <c r="N8" s="79">
        <v>2180419.2603000002</v>
      </c>
      <c r="O8" s="79">
        <v>55335635.5057</v>
      </c>
      <c r="P8" s="79">
        <v>33573</v>
      </c>
      <c r="Q8" s="79">
        <v>30357</v>
      </c>
      <c r="R8" s="81">
        <v>10.593932206739799</v>
      </c>
      <c r="S8" s="79">
        <v>33.174477904863998</v>
      </c>
      <c r="T8" s="79">
        <v>35.136954033666001</v>
      </c>
      <c r="U8" s="82">
        <v>-5.9156202380332603</v>
      </c>
    </row>
    <row r="9" spans="1:23" ht="12" customHeight="1" thickBot="1" x14ac:dyDescent="0.25">
      <c r="A9" s="76"/>
      <c r="B9" s="77" t="s">
        <v>7</v>
      </c>
      <c r="C9" s="78"/>
      <c r="D9" s="79">
        <v>211410.35560000001</v>
      </c>
      <c r="E9" s="80"/>
      <c r="F9" s="80"/>
      <c r="G9" s="79">
        <v>257473.1336</v>
      </c>
      <c r="H9" s="81">
        <v>-17.890324072243299</v>
      </c>
      <c r="I9" s="79">
        <v>53051.588900000002</v>
      </c>
      <c r="J9" s="81">
        <v>25.094129731457699</v>
      </c>
      <c r="K9" s="79">
        <v>49482.373399999997</v>
      </c>
      <c r="L9" s="81">
        <v>19.2184608576963</v>
      </c>
      <c r="M9" s="81">
        <v>7.2131048992892993E-2</v>
      </c>
      <c r="N9" s="79">
        <v>406305.31109999999</v>
      </c>
      <c r="O9" s="79">
        <v>6896951.5800000001</v>
      </c>
      <c r="P9" s="79">
        <v>9992</v>
      </c>
      <c r="Q9" s="79">
        <v>8937</v>
      </c>
      <c r="R9" s="81">
        <v>11.8048562157324</v>
      </c>
      <c r="S9" s="79">
        <v>21.1579619295436</v>
      </c>
      <c r="T9" s="79">
        <v>21.807648595725599</v>
      </c>
      <c r="U9" s="82">
        <v>-3.0706486208145498</v>
      </c>
    </row>
    <row r="10" spans="1:23" ht="12" customHeight="1" thickBot="1" x14ac:dyDescent="0.25">
      <c r="A10" s="76"/>
      <c r="B10" s="77" t="s">
        <v>8</v>
      </c>
      <c r="C10" s="78"/>
      <c r="D10" s="79">
        <v>465179.36200000002</v>
      </c>
      <c r="E10" s="80"/>
      <c r="F10" s="80"/>
      <c r="G10" s="79">
        <v>550595.08109999995</v>
      </c>
      <c r="H10" s="81">
        <v>-15.5133458383524</v>
      </c>
      <c r="I10" s="79">
        <v>113317.9703</v>
      </c>
      <c r="J10" s="81">
        <v>24.360059701014901</v>
      </c>
      <c r="K10" s="79">
        <v>126298.8247</v>
      </c>
      <c r="L10" s="81">
        <v>22.938603891570398</v>
      </c>
      <c r="M10" s="81">
        <v>-0.10277890099796</v>
      </c>
      <c r="N10" s="79">
        <v>934948.61490000004</v>
      </c>
      <c r="O10" s="79">
        <v>12190450.7885</v>
      </c>
      <c r="P10" s="79">
        <v>128467</v>
      </c>
      <c r="Q10" s="79">
        <v>120721</v>
      </c>
      <c r="R10" s="81">
        <v>6.4164478425460496</v>
      </c>
      <c r="S10" s="79">
        <v>3.6210027633555701</v>
      </c>
      <c r="T10" s="79">
        <v>3.8913631671374498</v>
      </c>
      <c r="U10" s="82">
        <v>-7.4664511863375997</v>
      </c>
    </row>
    <row r="11" spans="1:23" ht="12" thickBot="1" x14ac:dyDescent="0.25">
      <c r="A11" s="76"/>
      <c r="B11" s="77" t="s">
        <v>9</v>
      </c>
      <c r="C11" s="78"/>
      <c r="D11" s="79">
        <v>114569.60249999999</v>
      </c>
      <c r="E11" s="80"/>
      <c r="F11" s="80"/>
      <c r="G11" s="79">
        <v>178052.4363</v>
      </c>
      <c r="H11" s="81">
        <v>-35.6540102001401</v>
      </c>
      <c r="I11" s="79">
        <v>26094.4869</v>
      </c>
      <c r="J11" s="81">
        <v>22.776099707599101</v>
      </c>
      <c r="K11" s="79">
        <v>37028.375399999997</v>
      </c>
      <c r="L11" s="81">
        <v>20.796331782627799</v>
      </c>
      <c r="M11" s="81">
        <v>-0.29528404586715901</v>
      </c>
      <c r="N11" s="79">
        <v>221003.54370000001</v>
      </c>
      <c r="O11" s="79">
        <v>3670346.3450000002</v>
      </c>
      <c r="P11" s="79">
        <v>4527</v>
      </c>
      <c r="Q11" s="79">
        <v>4066</v>
      </c>
      <c r="R11" s="81">
        <v>11.337924249877</v>
      </c>
      <c r="S11" s="79">
        <v>25.308063286945</v>
      </c>
      <c r="T11" s="79">
        <v>26.17657186424</v>
      </c>
      <c r="U11" s="82">
        <v>-3.4317465048503202</v>
      </c>
    </row>
    <row r="12" spans="1:23" ht="12" customHeight="1" thickBot="1" x14ac:dyDescent="0.25">
      <c r="A12" s="76"/>
      <c r="B12" s="77" t="s">
        <v>10</v>
      </c>
      <c r="C12" s="78"/>
      <c r="D12" s="79">
        <v>225556.94289999999</v>
      </c>
      <c r="E12" s="80"/>
      <c r="F12" s="80"/>
      <c r="G12" s="79">
        <v>560907.19940000004</v>
      </c>
      <c r="H12" s="81">
        <v>-59.787119305782298</v>
      </c>
      <c r="I12" s="79">
        <v>56940.398699999998</v>
      </c>
      <c r="J12" s="81">
        <v>25.244356466227</v>
      </c>
      <c r="K12" s="79">
        <v>140170.57829999999</v>
      </c>
      <c r="L12" s="81">
        <v>24.989976675275301</v>
      </c>
      <c r="M12" s="81">
        <v>-0.59377781421338405</v>
      </c>
      <c r="N12" s="79">
        <v>424837.48210000002</v>
      </c>
      <c r="O12" s="79">
        <v>14502360.9153</v>
      </c>
      <c r="P12" s="79">
        <v>1571</v>
      </c>
      <c r="Q12" s="79">
        <v>1405</v>
      </c>
      <c r="R12" s="81">
        <v>11.8149466192171</v>
      </c>
      <c r="S12" s="79">
        <v>143.575393316359</v>
      </c>
      <c r="T12" s="79">
        <v>141.83668270462601</v>
      </c>
      <c r="U12" s="82">
        <v>1.2110087749517999</v>
      </c>
    </row>
    <row r="13" spans="1:23" ht="12" thickBot="1" x14ac:dyDescent="0.25">
      <c r="A13" s="76"/>
      <c r="B13" s="77" t="s">
        <v>11</v>
      </c>
      <c r="C13" s="78"/>
      <c r="D13" s="79">
        <v>413738.18900000001</v>
      </c>
      <c r="E13" s="80"/>
      <c r="F13" s="80"/>
      <c r="G13" s="79">
        <v>796030.77819999994</v>
      </c>
      <c r="H13" s="81">
        <v>-48.024850253208498</v>
      </c>
      <c r="I13" s="79">
        <v>128810.6158</v>
      </c>
      <c r="J13" s="81">
        <v>31.133363857789799</v>
      </c>
      <c r="K13" s="79">
        <v>172998.9332</v>
      </c>
      <c r="L13" s="81">
        <v>21.7326940035143</v>
      </c>
      <c r="M13" s="81">
        <v>-0.25542537507393098</v>
      </c>
      <c r="N13" s="79">
        <v>793391.22569999995</v>
      </c>
      <c r="O13" s="79">
        <v>17550928.019699998</v>
      </c>
      <c r="P13" s="79">
        <v>12586</v>
      </c>
      <c r="Q13" s="79">
        <v>11023</v>
      </c>
      <c r="R13" s="81">
        <v>14.179442982854001</v>
      </c>
      <c r="S13" s="79">
        <v>32.872889639281702</v>
      </c>
      <c r="T13" s="79">
        <v>34.441897550576101</v>
      </c>
      <c r="U13" s="82">
        <v>-4.7729540314564503</v>
      </c>
    </row>
    <row r="14" spans="1:23" ht="12" thickBot="1" x14ac:dyDescent="0.25">
      <c r="A14" s="76"/>
      <c r="B14" s="77" t="s">
        <v>12</v>
      </c>
      <c r="C14" s="78"/>
      <c r="D14" s="79">
        <v>106572.2408</v>
      </c>
      <c r="E14" s="80"/>
      <c r="F14" s="80"/>
      <c r="G14" s="79">
        <v>349696.18849999999</v>
      </c>
      <c r="H14" s="81">
        <v>-69.524334463828396</v>
      </c>
      <c r="I14" s="79">
        <v>24877.1711</v>
      </c>
      <c r="J14" s="81">
        <v>23.343012132667901</v>
      </c>
      <c r="K14" s="79">
        <v>71324.461899999995</v>
      </c>
      <c r="L14" s="81">
        <v>20.396122189933401</v>
      </c>
      <c r="M14" s="81">
        <v>-0.651211233323024</v>
      </c>
      <c r="N14" s="79">
        <v>229924.60380000001</v>
      </c>
      <c r="O14" s="79">
        <v>6090532.8092999998</v>
      </c>
      <c r="P14" s="79">
        <v>2005</v>
      </c>
      <c r="Q14" s="79">
        <v>2685</v>
      </c>
      <c r="R14" s="81">
        <v>-25.3258845437616</v>
      </c>
      <c r="S14" s="79">
        <v>53.153237306733203</v>
      </c>
      <c r="T14" s="79">
        <v>45.941289757914298</v>
      </c>
      <c r="U14" s="82">
        <v>13.568218822121</v>
      </c>
    </row>
    <row r="15" spans="1:23" ht="12" thickBot="1" x14ac:dyDescent="0.25">
      <c r="A15" s="76"/>
      <c r="B15" s="77" t="s">
        <v>13</v>
      </c>
      <c r="C15" s="78"/>
      <c r="D15" s="79">
        <v>116876.2742</v>
      </c>
      <c r="E15" s="80"/>
      <c r="F15" s="80"/>
      <c r="G15" s="79">
        <v>286867.64159999997</v>
      </c>
      <c r="H15" s="81">
        <v>-59.257770047495001</v>
      </c>
      <c r="I15" s="79">
        <v>1364.0822000000001</v>
      </c>
      <c r="J15" s="81">
        <v>1.1671164308897899</v>
      </c>
      <c r="K15" s="79">
        <v>73315.585699999996</v>
      </c>
      <c r="L15" s="81">
        <v>25.5572867302437</v>
      </c>
      <c r="M15" s="81">
        <v>-0.98139437628471404</v>
      </c>
      <c r="N15" s="79">
        <v>229322.78750000001</v>
      </c>
      <c r="O15" s="79">
        <v>6226397.665</v>
      </c>
      <c r="P15" s="79">
        <v>4311</v>
      </c>
      <c r="Q15" s="79">
        <v>3876</v>
      </c>
      <c r="R15" s="81">
        <v>11.222910216718301</v>
      </c>
      <c r="S15" s="79">
        <v>27.111174715843202</v>
      </c>
      <c r="T15" s="79">
        <v>29.0109683436533</v>
      </c>
      <c r="U15" s="82">
        <v>-7.0074190724751597</v>
      </c>
    </row>
    <row r="16" spans="1:23" ht="12" thickBot="1" x14ac:dyDescent="0.25">
      <c r="A16" s="76"/>
      <c r="B16" s="77" t="s">
        <v>14</v>
      </c>
      <c r="C16" s="78"/>
      <c r="D16" s="79">
        <v>2144242.6989000002</v>
      </c>
      <c r="E16" s="80"/>
      <c r="F16" s="80"/>
      <c r="G16" s="79">
        <v>2800087.0734999999</v>
      </c>
      <c r="H16" s="81">
        <v>-23.4222849998811</v>
      </c>
      <c r="I16" s="79">
        <v>-151747.60630000001</v>
      </c>
      <c r="J16" s="81">
        <v>-7.0769790368341603</v>
      </c>
      <c r="K16" s="79">
        <v>-84279.705400000006</v>
      </c>
      <c r="L16" s="81">
        <v>-3.0098958777968901</v>
      </c>
      <c r="M16" s="81">
        <v>0.800523691673939</v>
      </c>
      <c r="N16" s="79">
        <v>4393986.1023000004</v>
      </c>
      <c r="O16" s="79">
        <v>84371810.046499997</v>
      </c>
      <c r="P16" s="79">
        <v>71908</v>
      </c>
      <c r="Q16" s="79">
        <v>72462</v>
      </c>
      <c r="R16" s="81">
        <v>-0.76453865474317395</v>
      </c>
      <c r="S16" s="79">
        <v>29.819250972075402</v>
      </c>
      <c r="T16" s="79">
        <v>31.047216519003101</v>
      </c>
      <c r="U16" s="82">
        <v>-4.1180294839651799</v>
      </c>
    </row>
    <row r="17" spans="1:21" ht="12" thickBot="1" x14ac:dyDescent="0.25">
      <c r="A17" s="76"/>
      <c r="B17" s="77" t="s">
        <v>15</v>
      </c>
      <c r="C17" s="78"/>
      <c r="D17" s="79">
        <v>2582563.3481999999</v>
      </c>
      <c r="E17" s="80"/>
      <c r="F17" s="80"/>
      <c r="G17" s="79">
        <v>5161010.7714</v>
      </c>
      <c r="H17" s="81">
        <v>-49.960124816801297</v>
      </c>
      <c r="I17" s="79">
        <v>411145.27309999999</v>
      </c>
      <c r="J17" s="81">
        <v>15.920046003385</v>
      </c>
      <c r="K17" s="79">
        <v>231887.5975</v>
      </c>
      <c r="L17" s="81">
        <v>4.49306555965775</v>
      </c>
      <c r="M17" s="81">
        <v>0.77303692622025599</v>
      </c>
      <c r="N17" s="79">
        <v>5530185.8202</v>
      </c>
      <c r="O17" s="79">
        <v>124615658.41599999</v>
      </c>
      <c r="P17" s="79">
        <v>20148</v>
      </c>
      <c r="Q17" s="79">
        <v>21823</v>
      </c>
      <c r="R17" s="81">
        <v>-7.6753883517389898</v>
      </c>
      <c r="S17" s="79">
        <v>128.17963808814801</v>
      </c>
      <c r="T17" s="79">
        <v>135.06953544425599</v>
      </c>
      <c r="U17" s="82">
        <v>-5.3751886484265698</v>
      </c>
    </row>
    <row r="18" spans="1:21" ht="12" customHeight="1" thickBot="1" x14ac:dyDescent="0.25">
      <c r="A18" s="76"/>
      <c r="B18" s="77" t="s">
        <v>16</v>
      </c>
      <c r="C18" s="78"/>
      <c r="D18" s="79">
        <v>3520093.1998999999</v>
      </c>
      <c r="E18" s="80"/>
      <c r="F18" s="80"/>
      <c r="G18" s="79">
        <v>10602191.5572</v>
      </c>
      <c r="H18" s="81">
        <v>-66.798438031338094</v>
      </c>
      <c r="I18" s="79">
        <v>472276.61949999997</v>
      </c>
      <c r="J18" s="81">
        <v>13.416594183171499</v>
      </c>
      <c r="K18" s="79">
        <v>1296994.8840000001</v>
      </c>
      <c r="L18" s="81">
        <v>12.2332715552494</v>
      </c>
      <c r="M18" s="81">
        <v>-0.63586855636355799</v>
      </c>
      <c r="N18" s="79">
        <v>7082263.1131999996</v>
      </c>
      <c r="O18" s="79">
        <v>207618465.90169999</v>
      </c>
      <c r="P18" s="79">
        <v>104625</v>
      </c>
      <c r="Q18" s="79">
        <v>99284</v>
      </c>
      <c r="R18" s="81">
        <v>5.37951734418436</v>
      </c>
      <c r="S18" s="79">
        <v>33.644857346714502</v>
      </c>
      <c r="T18" s="79">
        <v>35.878589836227398</v>
      </c>
      <c r="U18" s="82">
        <v>-6.6391498305195498</v>
      </c>
    </row>
    <row r="19" spans="1:21" ht="12" customHeight="1" thickBot="1" x14ac:dyDescent="0.25">
      <c r="A19" s="76"/>
      <c r="B19" s="77" t="s">
        <v>17</v>
      </c>
      <c r="C19" s="78"/>
      <c r="D19" s="79">
        <v>1247512.7964999999</v>
      </c>
      <c r="E19" s="80"/>
      <c r="F19" s="80"/>
      <c r="G19" s="79">
        <v>1648020.5899</v>
      </c>
      <c r="H19" s="81">
        <v>-24.302353736023601</v>
      </c>
      <c r="I19" s="79">
        <v>136142.94630000001</v>
      </c>
      <c r="J19" s="81">
        <v>10.9131502844668</v>
      </c>
      <c r="K19" s="79">
        <v>87940.084099999993</v>
      </c>
      <c r="L19" s="81">
        <v>5.3361034831085501</v>
      </c>
      <c r="M19" s="81">
        <v>0.54813300093261996</v>
      </c>
      <c r="N19" s="79">
        <v>2528835.7064999999</v>
      </c>
      <c r="O19" s="79">
        <v>42253244.511200003</v>
      </c>
      <c r="P19" s="79">
        <v>19412</v>
      </c>
      <c r="Q19" s="79">
        <v>18459</v>
      </c>
      <c r="R19" s="81">
        <v>5.1627932174007203</v>
      </c>
      <c r="S19" s="79">
        <v>64.265031758706002</v>
      </c>
      <c r="T19" s="79">
        <v>69.414535456958703</v>
      </c>
      <c r="U19" s="82">
        <v>-8.0129170675390107</v>
      </c>
    </row>
    <row r="20" spans="1:21" ht="12" thickBot="1" x14ac:dyDescent="0.25">
      <c r="A20" s="76"/>
      <c r="B20" s="77" t="s">
        <v>18</v>
      </c>
      <c r="C20" s="78"/>
      <c r="D20" s="79">
        <v>1220274.4809999999</v>
      </c>
      <c r="E20" s="80"/>
      <c r="F20" s="80"/>
      <c r="G20" s="79">
        <v>3166872.6392000001</v>
      </c>
      <c r="H20" s="81">
        <v>-61.467522694305103</v>
      </c>
      <c r="I20" s="79">
        <v>148490.41029999999</v>
      </c>
      <c r="J20" s="81">
        <v>12.168607359412601</v>
      </c>
      <c r="K20" s="79">
        <v>276034.90720000002</v>
      </c>
      <c r="L20" s="81">
        <v>8.7163248620484701</v>
      </c>
      <c r="M20" s="81">
        <v>-0.46205930327351002</v>
      </c>
      <c r="N20" s="79">
        <v>2393970.466</v>
      </c>
      <c r="O20" s="79">
        <v>80771655.560299993</v>
      </c>
      <c r="P20" s="79">
        <v>42034</v>
      </c>
      <c r="Q20" s="79">
        <v>39589</v>
      </c>
      <c r="R20" s="81">
        <v>6.1759579681224501</v>
      </c>
      <c r="S20" s="79">
        <v>29.030653304467801</v>
      </c>
      <c r="T20" s="79">
        <v>29.647022784106699</v>
      </c>
      <c r="U20" s="82">
        <v>-2.12316778811183</v>
      </c>
    </row>
    <row r="21" spans="1:21" ht="12" customHeight="1" thickBot="1" x14ac:dyDescent="0.25">
      <c r="A21" s="76"/>
      <c r="B21" s="77" t="s">
        <v>19</v>
      </c>
      <c r="C21" s="78"/>
      <c r="D21" s="79">
        <v>758836.82109999994</v>
      </c>
      <c r="E21" s="80"/>
      <c r="F21" s="80"/>
      <c r="G21" s="79">
        <v>1173839.3439</v>
      </c>
      <c r="H21" s="81">
        <v>-35.354286338808798</v>
      </c>
      <c r="I21" s="79">
        <v>112136.41220000001</v>
      </c>
      <c r="J21" s="81">
        <v>14.777407880319799</v>
      </c>
      <c r="K21" s="79">
        <v>133685.8879</v>
      </c>
      <c r="L21" s="81">
        <v>11.3887721173017</v>
      </c>
      <c r="M21" s="81">
        <v>-0.16119484291505401</v>
      </c>
      <c r="N21" s="79">
        <v>1546847.6121</v>
      </c>
      <c r="O21" s="79">
        <v>28350871.410100002</v>
      </c>
      <c r="P21" s="79">
        <v>36808</v>
      </c>
      <c r="Q21" s="79">
        <v>34691</v>
      </c>
      <c r="R21" s="81">
        <v>6.1024473206307199</v>
      </c>
      <c r="S21" s="79">
        <v>20.616084033362299</v>
      </c>
      <c r="T21" s="79">
        <v>22.715136231299201</v>
      </c>
      <c r="U21" s="82">
        <v>-10.181624184981199</v>
      </c>
    </row>
    <row r="22" spans="1:21" ht="12" customHeight="1" thickBot="1" x14ac:dyDescent="0.25">
      <c r="A22" s="76"/>
      <c r="B22" s="77" t="s">
        <v>20</v>
      </c>
      <c r="C22" s="78"/>
      <c r="D22" s="79">
        <v>2077319.8870999999</v>
      </c>
      <c r="E22" s="80"/>
      <c r="F22" s="80"/>
      <c r="G22" s="79">
        <v>3060231.9434000002</v>
      </c>
      <c r="H22" s="81">
        <v>-32.1188744670104</v>
      </c>
      <c r="I22" s="79">
        <v>191811.7549</v>
      </c>
      <c r="J22" s="81">
        <v>9.2336166466771203</v>
      </c>
      <c r="K22" s="79">
        <v>116239.0278</v>
      </c>
      <c r="L22" s="81">
        <v>3.7983731282425399</v>
      </c>
      <c r="M22" s="81">
        <v>0.65014933908454497</v>
      </c>
      <c r="N22" s="79">
        <v>4184319.0271000001</v>
      </c>
      <c r="O22" s="79">
        <v>70982853.755600005</v>
      </c>
      <c r="P22" s="79">
        <v>89400</v>
      </c>
      <c r="Q22" s="79">
        <v>83531</v>
      </c>
      <c r="R22" s="81">
        <v>7.0261340101279703</v>
      </c>
      <c r="S22" s="79">
        <v>23.236240347874698</v>
      </c>
      <c r="T22" s="79">
        <v>25.224157977277901</v>
      </c>
      <c r="U22" s="82">
        <v>-8.5552464582980505</v>
      </c>
    </row>
    <row r="23" spans="1:21" ht="12" thickBot="1" x14ac:dyDescent="0.25">
      <c r="A23" s="76"/>
      <c r="B23" s="77" t="s">
        <v>21</v>
      </c>
      <c r="C23" s="78"/>
      <c r="D23" s="79">
        <v>2574573.3854999999</v>
      </c>
      <c r="E23" s="80"/>
      <c r="F23" s="80"/>
      <c r="G23" s="79">
        <v>5346582.9850000003</v>
      </c>
      <c r="H23" s="81">
        <v>-51.846377532658799</v>
      </c>
      <c r="I23" s="79">
        <v>347262.78450000001</v>
      </c>
      <c r="J23" s="81">
        <v>13.4881680380829</v>
      </c>
      <c r="K23" s="79">
        <v>516766.99320000003</v>
      </c>
      <c r="L23" s="81">
        <v>9.6653693517860901</v>
      </c>
      <c r="M23" s="81">
        <v>-0.32800896909141097</v>
      </c>
      <c r="N23" s="79">
        <v>4605079.5036000004</v>
      </c>
      <c r="O23" s="79">
        <v>137388914.07159999</v>
      </c>
      <c r="P23" s="79">
        <v>75485</v>
      </c>
      <c r="Q23" s="79">
        <v>62497</v>
      </c>
      <c r="R23" s="81">
        <v>20.781797526281299</v>
      </c>
      <c r="S23" s="79">
        <v>34.1070859839703</v>
      </c>
      <c r="T23" s="79">
        <v>32.4896573931549</v>
      </c>
      <c r="U23" s="82">
        <v>4.74220691728285</v>
      </c>
    </row>
    <row r="24" spans="1:21" ht="12" thickBot="1" x14ac:dyDescent="0.25">
      <c r="A24" s="76"/>
      <c r="B24" s="77" t="s">
        <v>22</v>
      </c>
      <c r="C24" s="78"/>
      <c r="D24" s="79">
        <v>465628.2893</v>
      </c>
      <c r="E24" s="80"/>
      <c r="F24" s="80"/>
      <c r="G24" s="79">
        <v>927811.15319999994</v>
      </c>
      <c r="H24" s="81">
        <v>-49.814325070995501</v>
      </c>
      <c r="I24" s="79">
        <v>83078.765899999999</v>
      </c>
      <c r="J24" s="81">
        <v>17.842293479396599</v>
      </c>
      <c r="K24" s="79">
        <v>144674.8284</v>
      </c>
      <c r="L24" s="81">
        <v>15.5931331393269</v>
      </c>
      <c r="M24" s="81">
        <v>-0.425755213821287</v>
      </c>
      <c r="N24" s="79">
        <v>983298.01560000004</v>
      </c>
      <c r="O24" s="79">
        <v>20114537.3233</v>
      </c>
      <c r="P24" s="79">
        <v>27022</v>
      </c>
      <c r="Q24" s="79">
        <v>27325</v>
      </c>
      <c r="R24" s="81">
        <v>-1.1088746569076</v>
      </c>
      <c r="S24" s="79">
        <v>17.231451754126301</v>
      </c>
      <c r="T24" s="79">
        <v>18.944912215919501</v>
      </c>
      <c r="U24" s="82">
        <v>-9.94379629901416</v>
      </c>
    </row>
    <row r="25" spans="1:21" ht="12" thickBot="1" x14ac:dyDescent="0.25">
      <c r="A25" s="76"/>
      <c r="B25" s="77" t="s">
        <v>23</v>
      </c>
      <c r="C25" s="78"/>
      <c r="D25" s="79">
        <v>604278.06259999995</v>
      </c>
      <c r="E25" s="80"/>
      <c r="F25" s="80"/>
      <c r="G25" s="79">
        <v>1074100.7974</v>
      </c>
      <c r="H25" s="81">
        <v>-43.741028396707897</v>
      </c>
      <c r="I25" s="79">
        <v>83162.872600000002</v>
      </c>
      <c r="J25" s="81">
        <v>13.7623517627264</v>
      </c>
      <c r="K25" s="79">
        <v>91289.793699999995</v>
      </c>
      <c r="L25" s="81">
        <v>8.49918312331382</v>
      </c>
      <c r="M25" s="81">
        <v>-8.9023326383089005E-2</v>
      </c>
      <c r="N25" s="79">
        <v>1239867.159</v>
      </c>
      <c r="O25" s="79">
        <v>29298618.622099999</v>
      </c>
      <c r="P25" s="79">
        <v>22533</v>
      </c>
      <c r="Q25" s="79">
        <v>23487</v>
      </c>
      <c r="R25" s="81">
        <v>-4.0618214331332299</v>
      </c>
      <c r="S25" s="79">
        <v>26.817470492167001</v>
      </c>
      <c r="T25" s="79">
        <v>27.061314616596398</v>
      </c>
      <c r="U25" s="82">
        <v>-0.909273395119781</v>
      </c>
    </row>
    <row r="26" spans="1:21" ht="12" thickBot="1" x14ac:dyDescent="0.25">
      <c r="A26" s="76"/>
      <c r="B26" s="77" t="s">
        <v>24</v>
      </c>
      <c r="C26" s="78"/>
      <c r="D26" s="79">
        <v>617953.64930000005</v>
      </c>
      <c r="E26" s="80"/>
      <c r="F26" s="80"/>
      <c r="G26" s="79">
        <v>2591215.5827000001</v>
      </c>
      <c r="H26" s="81">
        <v>-76.151978498982999</v>
      </c>
      <c r="I26" s="79">
        <v>136902.37959999999</v>
      </c>
      <c r="J26" s="81">
        <v>22.154150194772502</v>
      </c>
      <c r="K26" s="79">
        <v>416898.58679999999</v>
      </c>
      <c r="L26" s="81">
        <v>16.088919408457699</v>
      </c>
      <c r="M26" s="81">
        <v>-0.67161706963118895</v>
      </c>
      <c r="N26" s="79">
        <v>1199978.2154999999</v>
      </c>
      <c r="O26" s="79">
        <v>49913952.870200001</v>
      </c>
      <c r="P26" s="79">
        <v>37259</v>
      </c>
      <c r="Q26" s="79">
        <v>34029</v>
      </c>
      <c r="R26" s="81">
        <v>9.4919039642657808</v>
      </c>
      <c r="S26" s="79">
        <v>16.585352513486701</v>
      </c>
      <c r="T26" s="79">
        <v>17.1037810749655</v>
      </c>
      <c r="U26" s="82">
        <v>-3.1258217819442198</v>
      </c>
    </row>
    <row r="27" spans="1:21" ht="12" thickBot="1" x14ac:dyDescent="0.25">
      <c r="A27" s="76"/>
      <c r="B27" s="77" t="s">
        <v>25</v>
      </c>
      <c r="C27" s="78"/>
      <c r="D27" s="79">
        <v>302069.40870000003</v>
      </c>
      <c r="E27" s="80"/>
      <c r="F27" s="80"/>
      <c r="G27" s="79">
        <v>539404.43610000005</v>
      </c>
      <c r="H27" s="81">
        <v>-43.999457830932698</v>
      </c>
      <c r="I27" s="79">
        <v>79245.695300000007</v>
      </c>
      <c r="J27" s="81">
        <v>26.234267031887001</v>
      </c>
      <c r="K27" s="79">
        <v>131792.24739999999</v>
      </c>
      <c r="L27" s="81">
        <v>24.432918711770998</v>
      </c>
      <c r="M27" s="81">
        <v>-0.398707459176389</v>
      </c>
      <c r="N27" s="79">
        <v>607232.97420000006</v>
      </c>
      <c r="O27" s="79">
        <v>12177022.3036</v>
      </c>
      <c r="P27" s="79">
        <v>28785</v>
      </c>
      <c r="Q27" s="79">
        <v>27110</v>
      </c>
      <c r="R27" s="81">
        <v>6.1785319070453797</v>
      </c>
      <c r="S27" s="79">
        <v>10.4939867535175</v>
      </c>
      <c r="T27" s="79">
        <v>11.2564944854297</v>
      </c>
      <c r="U27" s="82">
        <v>-7.26613964570417</v>
      </c>
    </row>
    <row r="28" spans="1:21" ht="12" thickBot="1" x14ac:dyDescent="0.25">
      <c r="A28" s="76"/>
      <c r="B28" s="77" t="s">
        <v>26</v>
      </c>
      <c r="C28" s="78"/>
      <c r="D28" s="79">
        <v>928649.15170000005</v>
      </c>
      <c r="E28" s="80"/>
      <c r="F28" s="80"/>
      <c r="G28" s="79">
        <v>2231610.128</v>
      </c>
      <c r="H28" s="81">
        <v>-58.386586436033603</v>
      </c>
      <c r="I28" s="79">
        <v>45055.569100000001</v>
      </c>
      <c r="J28" s="81">
        <v>4.85173211190906</v>
      </c>
      <c r="K28" s="79">
        <v>147518.71030000001</v>
      </c>
      <c r="L28" s="81">
        <v>6.6104158808513898</v>
      </c>
      <c r="M28" s="81">
        <v>-0.69457725729588404</v>
      </c>
      <c r="N28" s="79">
        <v>1930824.0109000001</v>
      </c>
      <c r="O28" s="79">
        <v>57590395.521799996</v>
      </c>
      <c r="P28" s="79">
        <v>33555</v>
      </c>
      <c r="Q28" s="79">
        <v>34209</v>
      </c>
      <c r="R28" s="81">
        <v>-1.9117776023853299</v>
      </c>
      <c r="S28" s="79">
        <v>27.6754329220682</v>
      </c>
      <c r="T28" s="79">
        <v>29.295649074804899</v>
      </c>
      <c r="U28" s="82">
        <v>-5.8543479962861804</v>
      </c>
    </row>
    <row r="29" spans="1:21" ht="12" thickBot="1" x14ac:dyDescent="0.25">
      <c r="A29" s="76"/>
      <c r="B29" s="77" t="s">
        <v>27</v>
      </c>
      <c r="C29" s="78"/>
      <c r="D29" s="79">
        <v>937871.92669999995</v>
      </c>
      <c r="E29" s="80"/>
      <c r="F29" s="80"/>
      <c r="G29" s="79">
        <v>1131222.9661999999</v>
      </c>
      <c r="H29" s="81">
        <v>-17.092213054116499</v>
      </c>
      <c r="I29" s="79">
        <v>200894.95250000001</v>
      </c>
      <c r="J29" s="81">
        <v>21.420297034251799</v>
      </c>
      <c r="K29" s="79">
        <v>245577.04380000001</v>
      </c>
      <c r="L29" s="81">
        <v>21.708986745994199</v>
      </c>
      <c r="M29" s="81">
        <v>-0.181947345764083</v>
      </c>
      <c r="N29" s="79">
        <v>1872451.3698</v>
      </c>
      <c r="O29" s="79">
        <v>32412320.789900001</v>
      </c>
      <c r="P29" s="79">
        <v>90101</v>
      </c>
      <c r="Q29" s="79">
        <v>84227</v>
      </c>
      <c r="R29" s="81">
        <v>6.9740107091550199</v>
      </c>
      <c r="S29" s="79">
        <v>10.409117842199301</v>
      </c>
      <c r="T29" s="79">
        <v>11.0959602395906</v>
      </c>
      <c r="U29" s="82">
        <v>-6.5984688405276</v>
      </c>
    </row>
    <row r="30" spans="1:21" ht="12" thickBot="1" x14ac:dyDescent="0.25">
      <c r="A30" s="76"/>
      <c r="B30" s="77" t="s">
        <v>28</v>
      </c>
      <c r="C30" s="78"/>
      <c r="D30" s="79">
        <v>1348103.4345</v>
      </c>
      <c r="E30" s="80"/>
      <c r="F30" s="80"/>
      <c r="G30" s="79">
        <v>2330807.2385999998</v>
      </c>
      <c r="H30" s="81">
        <v>-42.1615218893117</v>
      </c>
      <c r="I30" s="79">
        <v>174419.40969999999</v>
      </c>
      <c r="J30" s="81">
        <v>12.938132582140501</v>
      </c>
      <c r="K30" s="79">
        <v>338879.33919999999</v>
      </c>
      <c r="L30" s="81">
        <v>14.539140499818799</v>
      </c>
      <c r="M30" s="81">
        <v>-0.48530527086202502</v>
      </c>
      <c r="N30" s="79">
        <v>2641667.8979000002</v>
      </c>
      <c r="O30" s="79">
        <v>63837998.915899999</v>
      </c>
      <c r="P30" s="79">
        <v>64719</v>
      </c>
      <c r="Q30" s="79">
        <v>59107</v>
      </c>
      <c r="R30" s="81">
        <v>9.4946453042786807</v>
      </c>
      <c r="S30" s="79">
        <v>20.8301029759422</v>
      </c>
      <c r="T30" s="79">
        <v>21.8851314294415</v>
      </c>
      <c r="U30" s="82">
        <v>-5.0649219291804899</v>
      </c>
    </row>
    <row r="31" spans="1:21" ht="12" thickBot="1" x14ac:dyDescent="0.25">
      <c r="A31" s="76"/>
      <c r="B31" s="77" t="s">
        <v>29</v>
      </c>
      <c r="C31" s="78"/>
      <c r="D31" s="79">
        <v>431111.37339999998</v>
      </c>
      <c r="E31" s="80"/>
      <c r="F31" s="80"/>
      <c r="G31" s="79">
        <v>2530400.9361</v>
      </c>
      <c r="H31" s="81">
        <v>-82.962724710952202</v>
      </c>
      <c r="I31" s="79">
        <v>34237.840400000001</v>
      </c>
      <c r="J31" s="81">
        <v>7.9417622713082396</v>
      </c>
      <c r="K31" s="79">
        <v>48760.424400000004</v>
      </c>
      <c r="L31" s="81">
        <v>1.9269841274700299</v>
      </c>
      <c r="M31" s="81">
        <v>-0.29783547166993102</v>
      </c>
      <c r="N31" s="79">
        <v>807122.36800000002</v>
      </c>
      <c r="O31" s="79">
        <v>69316928.738800004</v>
      </c>
      <c r="P31" s="79">
        <v>18037</v>
      </c>
      <c r="Q31" s="79">
        <v>15109</v>
      </c>
      <c r="R31" s="81">
        <v>19.379177973393301</v>
      </c>
      <c r="S31" s="79">
        <v>23.9015009924045</v>
      </c>
      <c r="T31" s="79">
        <v>24.886557323449601</v>
      </c>
      <c r="U31" s="82">
        <v>-4.1213157757671004</v>
      </c>
    </row>
    <row r="32" spans="1:21" ht="12" thickBot="1" x14ac:dyDescent="0.25">
      <c r="A32" s="76"/>
      <c r="B32" s="77" t="s">
        <v>30</v>
      </c>
      <c r="C32" s="78"/>
      <c r="D32" s="79">
        <v>200780.41819999999</v>
      </c>
      <c r="E32" s="80"/>
      <c r="F32" s="80"/>
      <c r="G32" s="79">
        <v>212266.19709999999</v>
      </c>
      <c r="H32" s="81">
        <v>-5.4110258990455202</v>
      </c>
      <c r="I32" s="79">
        <v>52185.917099999999</v>
      </c>
      <c r="J32" s="81">
        <v>25.991537206589999</v>
      </c>
      <c r="K32" s="79">
        <v>52490.027800000003</v>
      </c>
      <c r="L32" s="81">
        <v>24.728396945497501</v>
      </c>
      <c r="M32" s="81">
        <v>-5.7936852531060004E-3</v>
      </c>
      <c r="N32" s="79">
        <v>392735.37</v>
      </c>
      <c r="O32" s="79">
        <v>6391734.2456</v>
      </c>
      <c r="P32" s="79">
        <v>26950</v>
      </c>
      <c r="Q32" s="79">
        <v>24260</v>
      </c>
      <c r="R32" s="81">
        <v>11.088211046990899</v>
      </c>
      <c r="S32" s="79">
        <v>7.4501082820037103</v>
      </c>
      <c r="T32" s="79">
        <v>7.9124052679307502</v>
      </c>
      <c r="U32" s="82">
        <v>-6.2052384801406504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275380.26079999999</v>
      </c>
      <c r="E34" s="80"/>
      <c r="F34" s="80"/>
      <c r="G34" s="79">
        <v>670255.0148</v>
      </c>
      <c r="H34" s="81">
        <v>-58.914106613260998</v>
      </c>
      <c r="I34" s="79">
        <v>43777.222500000003</v>
      </c>
      <c r="J34" s="81">
        <v>15.8970081489588</v>
      </c>
      <c r="K34" s="79">
        <v>90278.175799999997</v>
      </c>
      <c r="L34" s="81">
        <v>13.469227951534</v>
      </c>
      <c r="M34" s="81">
        <v>-0.51508521176831301</v>
      </c>
      <c r="N34" s="79">
        <v>579015.46840000001</v>
      </c>
      <c r="O34" s="79">
        <v>15630126.087200001</v>
      </c>
      <c r="P34" s="79">
        <v>10866</v>
      </c>
      <c r="Q34" s="79">
        <v>11401</v>
      </c>
      <c r="R34" s="81">
        <v>-4.6925708271204201</v>
      </c>
      <c r="S34" s="79">
        <v>25.3432965948831</v>
      </c>
      <c r="T34" s="79">
        <v>26.632331163932999</v>
      </c>
      <c r="U34" s="82">
        <v>-5.0862939800425302</v>
      </c>
    </row>
    <row r="35" spans="1:21" ht="12" customHeight="1" thickBot="1" x14ac:dyDescent="0.25">
      <c r="A35" s="76"/>
      <c r="B35" s="77" t="s">
        <v>61</v>
      </c>
      <c r="C35" s="78"/>
      <c r="D35" s="79">
        <v>294323.69</v>
      </c>
      <c r="E35" s="80"/>
      <c r="F35" s="80"/>
      <c r="G35" s="79">
        <v>203917.27</v>
      </c>
      <c r="H35" s="81">
        <v>44.334852070155698</v>
      </c>
      <c r="I35" s="79">
        <v>31933.31</v>
      </c>
      <c r="J35" s="81">
        <v>10.8497246687822</v>
      </c>
      <c r="K35" s="79">
        <v>6854.46</v>
      </c>
      <c r="L35" s="81">
        <v>3.3613925882785698</v>
      </c>
      <c r="M35" s="81">
        <v>3.6587637829967599</v>
      </c>
      <c r="N35" s="79">
        <v>506804.35</v>
      </c>
      <c r="O35" s="79">
        <v>23682031.370000001</v>
      </c>
      <c r="P35" s="79">
        <v>200</v>
      </c>
      <c r="Q35" s="79">
        <v>156</v>
      </c>
      <c r="R35" s="81">
        <v>28.205128205128201</v>
      </c>
      <c r="S35" s="79">
        <v>1471.6184499999999</v>
      </c>
      <c r="T35" s="79">
        <v>1362.0555128205101</v>
      </c>
      <c r="U35" s="82">
        <v>7.4450641183172896</v>
      </c>
    </row>
    <row r="36" spans="1:21" ht="12" customHeight="1" thickBot="1" x14ac:dyDescent="0.25">
      <c r="A36" s="76"/>
      <c r="B36" s="77" t="s">
        <v>35</v>
      </c>
      <c r="C36" s="78"/>
      <c r="D36" s="79">
        <v>131772.87</v>
      </c>
      <c r="E36" s="80"/>
      <c r="F36" s="80"/>
      <c r="G36" s="79">
        <v>1025842.24</v>
      </c>
      <c r="H36" s="81">
        <v>-87.154665224157696</v>
      </c>
      <c r="I36" s="79">
        <v>-11844.44</v>
      </c>
      <c r="J36" s="81">
        <v>-8.9885270010435399</v>
      </c>
      <c r="K36" s="79">
        <v>-113200.12</v>
      </c>
      <c r="L36" s="81">
        <v>-11.034846839607599</v>
      </c>
      <c r="M36" s="81">
        <v>-0.895367248727298</v>
      </c>
      <c r="N36" s="79">
        <v>246548.71</v>
      </c>
      <c r="O36" s="79">
        <v>23130761.43</v>
      </c>
      <c r="P36" s="79">
        <v>48</v>
      </c>
      <c r="Q36" s="79">
        <v>57</v>
      </c>
      <c r="R36" s="81">
        <v>-15.789473684210501</v>
      </c>
      <c r="S36" s="79">
        <v>2745.2681250000001</v>
      </c>
      <c r="T36" s="79">
        <v>2013.61122807018</v>
      </c>
      <c r="U36" s="82">
        <v>26.651564204856101</v>
      </c>
    </row>
    <row r="37" spans="1:21" ht="12" customHeight="1" thickBot="1" x14ac:dyDescent="0.25">
      <c r="A37" s="76"/>
      <c r="B37" s="77" t="s">
        <v>36</v>
      </c>
      <c r="C37" s="78"/>
      <c r="D37" s="79">
        <v>7988.89</v>
      </c>
      <c r="E37" s="80"/>
      <c r="F37" s="80"/>
      <c r="G37" s="79">
        <v>123332.47</v>
      </c>
      <c r="H37" s="81">
        <v>-93.522476278955594</v>
      </c>
      <c r="I37" s="79">
        <v>-279.49</v>
      </c>
      <c r="J37" s="81">
        <v>-3.4984835189869901</v>
      </c>
      <c r="K37" s="79">
        <v>-1251.28</v>
      </c>
      <c r="L37" s="81">
        <v>-1.0145584532605201</v>
      </c>
      <c r="M37" s="81">
        <v>-0.77663672399463002</v>
      </c>
      <c r="N37" s="79">
        <v>13756.41</v>
      </c>
      <c r="O37" s="79">
        <v>6115183.1900000004</v>
      </c>
      <c r="P37" s="79">
        <v>3</v>
      </c>
      <c r="Q37" s="79">
        <v>2</v>
      </c>
      <c r="R37" s="81">
        <v>50</v>
      </c>
      <c r="S37" s="79">
        <v>2662.96333333333</v>
      </c>
      <c r="T37" s="79">
        <v>2883.76</v>
      </c>
      <c r="U37" s="82">
        <v>-8.2913896674006207</v>
      </c>
    </row>
    <row r="38" spans="1:21" ht="12" customHeight="1" thickBot="1" x14ac:dyDescent="0.25">
      <c r="A38" s="76"/>
      <c r="B38" s="77" t="s">
        <v>37</v>
      </c>
      <c r="C38" s="78"/>
      <c r="D38" s="79">
        <v>78318.009999999995</v>
      </c>
      <c r="E38" s="80"/>
      <c r="F38" s="80"/>
      <c r="G38" s="79">
        <v>484223.4</v>
      </c>
      <c r="H38" s="81">
        <v>-83.826058385447695</v>
      </c>
      <c r="I38" s="79">
        <v>-8254.7800000000007</v>
      </c>
      <c r="J38" s="81">
        <v>-10.5400788401033</v>
      </c>
      <c r="K38" s="79">
        <v>-89367.15</v>
      </c>
      <c r="L38" s="81">
        <v>-18.455768556414299</v>
      </c>
      <c r="M38" s="81">
        <v>-0.90763071218003499</v>
      </c>
      <c r="N38" s="79">
        <v>180763.13</v>
      </c>
      <c r="O38" s="79">
        <v>13816596.77</v>
      </c>
      <c r="P38" s="79">
        <v>50</v>
      </c>
      <c r="Q38" s="79">
        <v>52</v>
      </c>
      <c r="R38" s="81">
        <v>-3.84615384615384</v>
      </c>
      <c r="S38" s="79">
        <v>1566.3602000000001</v>
      </c>
      <c r="T38" s="79">
        <v>1970.09846153846</v>
      </c>
      <c r="U38" s="82">
        <v>-25.775569472364101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79">
        <v>104.7</v>
      </c>
      <c r="H39" s="80"/>
      <c r="I39" s="80"/>
      <c r="J39" s="80"/>
      <c r="K39" s="79">
        <v>-9398.7199999999993</v>
      </c>
      <c r="L39" s="81">
        <v>-8976.8099331423091</v>
      </c>
      <c r="M39" s="80"/>
      <c r="N39" s="80"/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37635.897100000002</v>
      </c>
      <c r="E40" s="80"/>
      <c r="F40" s="80"/>
      <c r="G40" s="79">
        <v>151999.57180000001</v>
      </c>
      <c r="H40" s="81">
        <v>-75.239471628564203</v>
      </c>
      <c r="I40" s="79">
        <v>3930.6026000000002</v>
      </c>
      <c r="J40" s="81">
        <v>10.4437595563519</v>
      </c>
      <c r="K40" s="79">
        <v>11471.3166</v>
      </c>
      <c r="L40" s="81">
        <v>7.5469400763140797</v>
      </c>
      <c r="M40" s="81">
        <v>-0.65735383852974605</v>
      </c>
      <c r="N40" s="79">
        <v>72308.460099999997</v>
      </c>
      <c r="O40" s="79">
        <v>1128970.3304999999</v>
      </c>
      <c r="P40" s="79">
        <v>75</v>
      </c>
      <c r="Q40" s="79">
        <v>93</v>
      </c>
      <c r="R40" s="81">
        <v>-19.354838709677399</v>
      </c>
      <c r="S40" s="79">
        <v>501.81196133333299</v>
      </c>
      <c r="T40" s="79">
        <v>372.82325806451598</v>
      </c>
      <c r="U40" s="82">
        <v>25.704589210286901</v>
      </c>
    </row>
    <row r="41" spans="1:21" ht="12" thickBot="1" x14ac:dyDescent="0.25">
      <c r="A41" s="76"/>
      <c r="B41" s="77" t="s">
        <v>33</v>
      </c>
      <c r="C41" s="78"/>
      <c r="D41" s="79">
        <v>578120.93099999998</v>
      </c>
      <c r="E41" s="80"/>
      <c r="F41" s="80"/>
      <c r="G41" s="79">
        <v>1339883.9742000001</v>
      </c>
      <c r="H41" s="81">
        <v>-56.852910988417698</v>
      </c>
      <c r="I41" s="79">
        <v>41451.636200000001</v>
      </c>
      <c r="J41" s="81">
        <v>7.1700632129508604</v>
      </c>
      <c r="K41" s="79">
        <v>39942.4061</v>
      </c>
      <c r="L41" s="81">
        <v>2.9810346917424901</v>
      </c>
      <c r="M41" s="81">
        <v>3.7785157364368001E-2</v>
      </c>
      <c r="N41" s="79">
        <v>1121030.4310999999</v>
      </c>
      <c r="O41" s="79">
        <v>28584112.7278</v>
      </c>
      <c r="P41" s="79">
        <v>3034</v>
      </c>
      <c r="Q41" s="79">
        <v>2761</v>
      </c>
      <c r="R41" s="81">
        <v>9.8877218399130697</v>
      </c>
      <c r="S41" s="79">
        <v>190.54743935398801</v>
      </c>
      <c r="T41" s="79">
        <v>196.635096015936</v>
      </c>
      <c r="U41" s="82">
        <v>-3.1948247022300702</v>
      </c>
    </row>
    <row r="42" spans="1:21" ht="12" customHeight="1" thickBot="1" x14ac:dyDescent="0.25">
      <c r="A42" s="76"/>
      <c r="B42" s="77" t="s">
        <v>38</v>
      </c>
      <c r="C42" s="78"/>
      <c r="D42" s="79">
        <v>96959.19</v>
      </c>
      <c r="E42" s="80"/>
      <c r="F42" s="80"/>
      <c r="G42" s="79">
        <v>356326.57</v>
      </c>
      <c r="H42" s="81">
        <v>-72.789233763847605</v>
      </c>
      <c r="I42" s="79">
        <v>-5176.6000000000004</v>
      </c>
      <c r="J42" s="81">
        <v>-5.3389472416178396</v>
      </c>
      <c r="K42" s="79">
        <v>-24031.5</v>
      </c>
      <c r="L42" s="81">
        <v>-6.74423464969228</v>
      </c>
      <c r="M42" s="81">
        <v>-0.78459105757027203</v>
      </c>
      <c r="N42" s="79">
        <v>167320.18</v>
      </c>
      <c r="O42" s="79">
        <v>9515915.3300000001</v>
      </c>
      <c r="P42" s="79">
        <v>68</v>
      </c>
      <c r="Q42" s="79">
        <v>47</v>
      </c>
      <c r="R42" s="81">
        <v>44.680851063829799</v>
      </c>
      <c r="S42" s="79">
        <v>1425.87044117647</v>
      </c>
      <c r="T42" s="79">
        <v>1497.04234042553</v>
      </c>
      <c r="U42" s="82">
        <v>-4.9914702762432102</v>
      </c>
    </row>
    <row r="43" spans="1:21" ht="12" thickBot="1" x14ac:dyDescent="0.25">
      <c r="A43" s="76"/>
      <c r="B43" s="77" t="s">
        <v>39</v>
      </c>
      <c r="C43" s="78"/>
      <c r="D43" s="79">
        <v>55351.22</v>
      </c>
      <c r="E43" s="80"/>
      <c r="F43" s="80"/>
      <c r="G43" s="79">
        <v>130446.3</v>
      </c>
      <c r="H43" s="81">
        <v>-57.567811428917501</v>
      </c>
      <c r="I43" s="79">
        <v>5932.85</v>
      </c>
      <c r="J43" s="81">
        <v>10.718553267660599</v>
      </c>
      <c r="K43" s="79">
        <v>17840.23</v>
      </c>
      <c r="L43" s="81">
        <v>13.6763020491957</v>
      </c>
      <c r="M43" s="81">
        <v>-0.66744543091652997</v>
      </c>
      <c r="N43" s="79">
        <v>76419.17</v>
      </c>
      <c r="O43" s="79">
        <v>4217358.3099999996</v>
      </c>
      <c r="P43" s="79">
        <v>52</v>
      </c>
      <c r="Q43" s="79">
        <v>46</v>
      </c>
      <c r="R43" s="81">
        <v>13.0434782608696</v>
      </c>
      <c r="S43" s="79">
        <v>1064.4465384615401</v>
      </c>
      <c r="T43" s="79">
        <v>457.99891304347801</v>
      </c>
      <c r="U43" s="82">
        <v>56.973046884493499</v>
      </c>
    </row>
    <row r="44" spans="1:21" ht="12" thickBot="1" x14ac:dyDescent="0.25">
      <c r="A44" s="75"/>
      <c r="B44" s="77" t="s">
        <v>34</v>
      </c>
      <c r="C44" s="78"/>
      <c r="D44" s="84">
        <v>8842.3191999999999</v>
      </c>
      <c r="E44" s="85"/>
      <c r="F44" s="85"/>
      <c r="G44" s="84">
        <v>47358.200900000003</v>
      </c>
      <c r="H44" s="86">
        <v>-81.328853225081005</v>
      </c>
      <c r="I44" s="84">
        <v>1517.9086</v>
      </c>
      <c r="J44" s="86">
        <v>17.166408107049602</v>
      </c>
      <c r="K44" s="84">
        <v>6395.3046000000004</v>
      </c>
      <c r="L44" s="86">
        <v>13.5041122307499</v>
      </c>
      <c r="M44" s="86">
        <v>-0.76265264988316595</v>
      </c>
      <c r="N44" s="84">
        <v>31201.293300000001</v>
      </c>
      <c r="O44" s="84">
        <v>1017236.8273</v>
      </c>
      <c r="P44" s="84">
        <v>15</v>
      </c>
      <c r="Q44" s="84">
        <v>11</v>
      </c>
      <c r="R44" s="86">
        <v>36.363636363636402</v>
      </c>
      <c r="S44" s="84">
        <v>589.48794666666697</v>
      </c>
      <c r="T44" s="84">
        <v>2032.63400909091</v>
      </c>
      <c r="U44" s="87">
        <v>-244.81349798324001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42768</v>
      </c>
      <c r="C2" s="43">
        <v>12</v>
      </c>
      <c r="D2" s="43">
        <v>76860</v>
      </c>
      <c r="E2" s="43">
        <v>1113768.01169829</v>
      </c>
      <c r="F2" s="43">
        <v>797123.72628974402</v>
      </c>
      <c r="G2" s="37"/>
      <c r="H2" s="37"/>
    </row>
    <row r="3" spans="1:8" x14ac:dyDescent="0.2">
      <c r="A3" s="43">
        <v>2</v>
      </c>
      <c r="B3" s="44">
        <v>42768</v>
      </c>
      <c r="C3" s="43">
        <v>13</v>
      </c>
      <c r="D3" s="43">
        <v>20557</v>
      </c>
      <c r="E3" s="43">
        <v>211410.52517094</v>
      </c>
      <c r="F3" s="43">
        <v>158358.74700512801</v>
      </c>
      <c r="G3" s="37"/>
      <c r="H3" s="37"/>
    </row>
    <row r="4" spans="1:8" x14ac:dyDescent="0.2">
      <c r="A4" s="43">
        <v>3</v>
      </c>
      <c r="B4" s="44">
        <v>42768</v>
      </c>
      <c r="C4" s="43">
        <v>14</v>
      </c>
      <c r="D4" s="43">
        <v>153156</v>
      </c>
      <c r="E4" s="43">
        <v>465181.41228869202</v>
      </c>
      <c r="F4" s="43">
        <v>351861.39306792902</v>
      </c>
      <c r="G4" s="37"/>
      <c r="H4" s="37"/>
    </row>
    <row r="5" spans="1:8" x14ac:dyDescent="0.2">
      <c r="A5" s="43">
        <v>4</v>
      </c>
      <c r="B5" s="44">
        <v>42768</v>
      </c>
      <c r="C5" s="43">
        <v>15</v>
      </c>
      <c r="D5" s="43">
        <v>5808</v>
      </c>
      <c r="E5" s="43">
        <v>114569.66598148399</v>
      </c>
      <c r="F5" s="43">
        <v>88475.115698691501</v>
      </c>
      <c r="G5" s="37"/>
      <c r="H5" s="37"/>
    </row>
    <row r="6" spans="1:8" x14ac:dyDescent="0.2">
      <c r="A6" s="43">
        <v>5</v>
      </c>
      <c r="B6" s="44">
        <v>42768</v>
      </c>
      <c r="C6" s="43">
        <v>16</v>
      </c>
      <c r="D6" s="43">
        <v>3830</v>
      </c>
      <c r="E6" s="43">
        <v>225556.92965641001</v>
      </c>
      <c r="F6" s="43">
        <v>168616.544637607</v>
      </c>
      <c r="G6" s="37"/>
      <c r="H6" s="37"/>
    </row>
    <row r="7" spans="1:8" x14ac:dyDescent="0.2">
      <c r="A7" s="43">
        <v>6</v>
      </c>
      <c r="B7" s="44">
        <v>42768</v>
      </c>
      <c r="C7" s="43">
        <v>17</v>
      </c>
      <c r="D7" s="43">
        <v>21714</v>
      </c>
      <c r="E7" s="43">
        <v>413738.51006153802</v>
      </c>
      <c r="F7" s="43">
        <v>284927.57629059802</v>
      </c>
      <c r="G7" s="37"/>
      <c r="H7" s="37"/>
    </row>
    <row r="8" spans="1:8" x14ac:dyDescent="0.2">
      <c r="A8" s="43">
        <v>7</v>
      </c>
      <c r="B8" s="44">
        <v>42768</v>
      </c>
      <c r="C8" s="43">
        <v>18</v>
      </c>
      <c r="D8" s="43">
        <v>41635</v>
      </c>
      <c r="E8" s="43">
        <v>106572.24442307701</v>
      </c>
      <c r="F8" s="43">
        <v>81695.066715384601</v>
      </c>
      <c r="G8" s="37"/>
      <c r="H8" s="37"/>
    </row>
    <row r="9" spans="1:8" x14ac:dyDescent="0.2">
      <c r="A9" s="43">
        <v>8</v>
      </c>
      <c r="B9" s="44">
        <v>42768</v>
      </c>
      <c r="C9" s="43">
        <v>19</v>
      </c>
      <c r="D9" s="43">
        <v>14184</v>
      </c>
      <c r="E9" s="43">
        <v>116876.48089743601</v>
      </c>
      <c r="F9" s="43">
        <v>115512.192707692</v>
      </c>
      <c r="G9" s="37"/>
      <c r="H9" s="37"/>
    </row>
    <row r="10" spans="1:8" x14ac:dyDescent="0.2">
      <c r="A10" s="43">
        <v>9</v>
      </c>
      <c r="B10" s="44">
        <v>42768</v>
      </c>
      <c r="C10" s="43">
        <v>21</v>
      </c>
      <c r="D10" s="43">
        <v>417860</v>
      </c>
      <c r="E10" s="43">
        <v>2144242.6739256401</v>
      </c>
      <c r="F10" s="43">
        <v>2295990.3049102598</v>
      </c>
      <c r="G10" s="37"/>
      <c r="H10" s="37"/>
    </row>
    <row r="11" spans="1:8" x14ac:dyDescent="0.2">
      <c r="A11" s="43">
        <v>10</v>
      </c>
      <c r="B11" s="44">
        <v>42768</v>
      </c>
      <c r="C11" s="43">
        <v>22</v>
      </c>
      <c r="D11" s="43">
        <v>57496</v>
      </c>
      <c r="E11" s="43">
        <v>2582563.3490760699</v>
      </c>
      <c r="F11" s="43">
        <v>2171418.0728752101</v>
      </c>
      <c r="G11" s="37"/>
      <c r="H11" s="37"/>
    </row>
    <row r="12" spans="1:8" x14ac:dyDescent="0.2">
      <c r="A12" s="43">
        <v>11</v>
      </c>
      <c r="B12" s="44">
        <v>42768</v>
      </c>
      <c r="C12" s="43">
        <v>23</v>
      </c>
      <c r="D12" s="43">
        <v>267086.51299999998</v>
      </c>
      <c r="E12" s="43">
        <v>3520094.3979495699</v>
      </c>
      <c r="F12" s="43">
        <v>3047816.49705128</v>
      </c>
      <c r="G12" s="37"/>
      <c r="H12" s="37"/>
    </row>
    <row r="13" spans="1:8" x14ac:dyDescent="0.2">
      <c r="A13" s="43">
        <v>12</v>
      </c>
      <c r="B13" s="44">
        <v>42768</v>
      </c>
      <c r="C13" s="43">
        <v>24</v>
      </c>
      <c r="D13" s="43">
        <v>36565.699999999997</v>
      </c>
      <c r="E13" s="43">
        <v>1247512.64406752</v>
      </c>
      <c r="F13" s="43">
        <v>1111369.8476299101</v>
      </c>
      <c r="G13" s="37"/>
      <c r="H13" s="37"/>
    </row>
    <row r="14" spans="1:8" x14ac:dyDescent="0.2">
      <c r="A14" s="43">
        <v>13</v>
      </c>
      <c r="B14" s="44">
        <v>42768</v>
      </c>
      <c r="C14" s="43">
        <v>25</v>
      </c>
      <c r="D14" s="43">
        <v>83124</v>
      </c>
      <c r="E14" s="43">
        <v>1220274.8992999999</v>
      </c>
      <c r="F14" s="43">
        <v>1071784.0707</v>
      </c>
      <c r="G14" s="37"/>
      <c r="H14" s="37"/>
    </row>
    <row r="15" spans="1:8" x14ac:dyDescent="0.2">
      <c r="A15" s="43">
        <v>14</v>
      </c>
      <c r="B15" s="44">
        <v>42768</v>
      </c>
      <c r="C15" s="43">
        <v>26</v>
      </c>
      <c r="D15" s="43">
        <v>77181</v>
      </c>
      <c r="E15" s="43">
        <v>758836.33678299701</v>
      </c>
      <c r="F15" s="43">
        <v>646700.40858724702</v>
      </c>
      <c r="G15" s="37"/>
      <c r="H15" s="37"/>
    </row>
    <row r="16" spans="1:8" x14ac:dyDescent="0.2">
      <c r="A16" s="43">
        <v>15</v>
      </c>
      <c r="B16" s="44">
        <v>42768</v>
      </c>
      <c r="C16" s="43">
        <v>27</v>
      </c>
      <c r="D16" s="43">
        <v>201803.60800000001</v>
      </c>
      <c r="E16" s="43">
        <v>2077321.71729707</v>
      </c>
      <c r="F16" s="43">
        <v>1885508.1351733</v>
      </c>
      <c r="G16" s="37"/>
      <c r="H16" s="37"/>
    </row>
    <row r="17" spans="1:9" x14ac:dyDescent="0.2">
      <c r="A17" s="43">
        <v>16</v>
      </c>
      <c r="B17" s="44">
        <v>42768</v>
      </c>
      <c r="C17" s="43">
        <v>29</v>
      </c>
      <c r="D17" s="43">
        <v>176239</v>
      </c>
      <c r="E17" s="43">
        <v>2574574.9931743601</v>
      </c>
      <c r="F17" s="43">
        <v>2227310.63516154</v>
      </c>
      <c r="G17" s="37"/>
      <c r="H17" s="37"/>
    </row>
    <row r="18" spans="1:9" x14ac:dyDescent="0.2">
      <c r="A18" s="43">
        <v>17</v>
      </c>
      <c r="B18" s="44">
        <v>42768</v>
      </c>
      <c r="C18" s="43">
        <v>31</v>
      </c>
      <c r="D18" s="43">
        <v>33689.267999999996</v>
      </c>
      <c r="E18" s="43">
        <v>465628.30399379</v>
      </c>
      <c r="F18" s="43">
        <v>382549.53379093797</v>
      </c>
      <c r="G18" s="37"/>
      <c r="H18" s="37"/>
    </row>
    <row r="19" spans="1:9" x14ac:dyDescent="0.2">
      <c r="A19" s="43">
        <v>18</v>
      </c>
      <c r="B19" s="44">
        <v>42768</v>
      </c>
      <c r="C19" s="43">
        <v>32</v>
      </c>
      <c r="D19" s="43">
        <v>26856.813999999998</v>
      </c>
      <c r="E19" s="43">
        <v>604278.03455376299</v>
      </c>
      <c r="F19" s="43">
        <v>521115.19132422499</v>
      </c>
      <c r="G19" s="37"/>
      <c r="H19" s="37"/>
    </row>
    <row r="20" spans="1:9" x14ac:dyDescent="0.2">
      <c r="A20" s="43">
        <v>19</v>
      </c>
      <c r="B20" s="44">
        <v>42768</v>
      </c>
      <c r="C20" s="43">
        <v>33</v>
      </c>
      <c r="D20" s="43">
        <v>31427.508999999998</v>
      </c>
      <c r="E20" s="43">
        <v>617953.62965060899</v>
      </c>
      <c r="F20" s="43">
        <v>481051.26332105399</v>
      </c>
      <c r="G20" s="37"/>
      <c r="H20" s="37"/>
    </row>
    <row r="21" spans="1:9" x14ac:dyDescent="0.2">
      <c r="A21" s="43">
        <v>20</v>
      </c>
      <c r="B21" s="44">
        <v>42768</v>
      </c>
      <c r="C21" s="43">
        <v>34</v>
      </c>
      <c r="D21" s="43">
        <v>38071.199999999997</v>
      </c>
      <c r="E21" s="43">
        <v>302069.381787883</v>
      </c>
      <c r="F21" s="43">
        <v>222823.715967408</v>
      </c>
      <c r="G21" s="37"/>
      <c r="H21" s="37"/>
    </row>
    <row r="22" spans="1:9" x14ac:dyDescent="0.2">
      <c r="A22" s="43">
        <v>21</v>
      </c>
      <c r="B22" s="44">
        <v>42768</v>
      </c>
      <c r="C22" s="43">
        <v>35</v>
      </c>
      <c r="D22" s="43">
        <v>28168.475999999999</v>
      </c>
      <c r="E22" s="43">
        <v>928649.58730442496</v>
      </c>
      <c r="F22" s="43">
        <v>883593.58493805304</v>
      </c>
      <c r="G22" s="37"/>
      <c r="H22" s="37"/>
    </row>
    <row r="23" spans="1:9" x14ac:dyDescent="0.2">
      <c r="A23" s="43">
        <v>22</v>
      </c>
      <c r="B23" s="44">
        <v>42768</v>
      </c>
      <c r="C23" s="43">
        <v>36</v>
      </c>
      <c r="D23" s="43">
        <v>134130.97500000001</v>
      </c>
      <c r="E23" s="43">
        <v>937872.16162212403</v>
      </c>
      <c r="F23" s="43">
        <v>736976.95324292697</v>
      </c>
      <c r="G23" s="37"/>
      <c r="H23" s="37"/>
    </row>
    <row r="24" spans="1:9" x14ac:dyDescent="0.2">
      <c r="A24" s="43">
        <v>23</v>
      </c>
      <c r="B24" s="44">
        <v>42768</v>
      </c>
      <c r="C24" s="43">
        <v>37</v>
      </c>
      <c r="D24" s="43">
        <v>128245.306</v>
      </c>
      <c r="E24" s="43">
        <v>1348103.4575637199</v>
      </c>
      <c r="F24" s="43">
        <v>1173684.03504934</v>
      </c>
      <c r="G24" s="37"/>
      <c r="H24" s="37"/>
    </row>
    <row r="25" spans="1:9" x14ac:dyDescent="0.2">
      <c r="A25" s="43">
        <v>24</v>
      </c>
      <c r="B25" s="44">
        <v>42768</v>
      </c>
      <c r="C25" s="43">
        <v>38</v>
      </c>
      <c r="D25" s="43">
        <v>74806.83</v>
      </c>
      <c r="E25" s="43">
        <v>431111.35425929201</v>
      </c>
      <c r="F25" s="43">
        <v>396873.52609291999</v>
      </c>
      <c r="G25" s="37"/>
      <c r="H25" s="37"/>
    </row>
    <row r="26" spans="1:9" x14ac:dyDescent="0.2">
      <c r="A26" s="43">
        <v>25</v>
      </c>
      <c r="B26" s="44">
        <v>42768</v>
      </c>
      <c r="C26" s="43">
        <v>39</v>
      </c>
      <c r="D26" s="43">
        <v>89460.456999999995</v>
      </c>
      <c r="E26" s="43">
        <v>200780.37233306101</v>
      </c>
      <c r="F26" s="43">
        <v>148594.520920429</v>
      </c>
      <c r="G26" s="37"/>
      <c r="H26" s="37"/>
    </row>
    <row r="27" spans="1:9" x14ac:dyDescent="0.2">
      <c r="A27" s="43">
        <v>26</v>
      </c>
      <c r="B27" s="44">
        <v>42768</v>
      </c>
      <c r="C27" s="43">
        <v>42</v>
      </c>
      <c r="D27" s="43">
        <v>9476.6190000000006</v>
      </c>
      <c r="E27" s="43">
        <v>275380.26079999999</v>
      </c>
      <c r="F27" s="43">
        <v>231603.04240000001</v>
      </c>
      <c r="G27" s="37"/>
      <c r="H27" s="37"/>
    </row>
    <row r="28" spans="1:9" x14ac:dyDescent="0.2">
      <c r="A28" s="43">
        <v>27</v>
      </c>
      <c r="B28" s="44">
        <v>42768</v>
      </c>
      <c r="C28" s="43">
        <v>70</v>
      </c>
      <c r="D28" s="43">
        <v>193</v>
      </c>
      <c r="E28" s="43">
        <v>294323.69</v>
      </c>
      <c r="F28" s="43">
        <v>262390.38</v>
      </c>
      <c r="G28" s="37"/>
      <c r="H28" s="37"/>
    </row>
    <row r="29" spans="1:9" x14ac:dyDescent="0.2">
      <c r="A29" s="43">
        <v>28</v>
      </c>
      <c r="B29" s="44">
        <v>42768</v>
      </c>
      <c r="C29" s="43">
        <v>71</v>
      </c>
      <c r="D29" s="43">
        <v>48</v>
      </c>
      <c r="E29" s="43">
        <v>131772.87</v>
      </c>
      <c r="F29" s="43">
        <v>143617.31</v>
      </c>
      <c r="G29" s="37"/>
      <c r="H29" s="37"/>
    </row>
    <row r="30" spans="1:9" x14ac:dyDescent="0.2">
      <c r="A30" s="43">
        <v>29</v>
      </c>
      <c r="B30" s="44">
        <v>42768</v>
      </c>
      <c r="C30" s="43">
        <v>72</v>
      </c>
      <c r="D30" s="43">
        <v>3</v>
      </c>
      <c r="E30" s="43">
        <v>7988.89</v>
      </c>
      <c r="F30" s="43">
        <v>8268.3799999999992</v>
      </c>
      <c r="G30" s="37"/>
      <c r="H30" s="37"/>
    </row>
    <row r="31" spans="1:9" x14ac:dyDescent="0.2">
      <c r="A31" s="39">
        <v>30</v>
      </c>
      <c r="B31" s="44">
        <v>42768</v>
      </c>
      <c r="C31" s="39">
        <v>73</v>
      </c>
      <c r="D31" s="39">
        <v>48</v>
      </c>
      <c r="E31" s="39">
        <v>78318.009999999995</v>
      </c>
      <c r="F31" s="39">
        <v>86572.79</v>
      </c>
      <c r="G31" s="39"/>
      <c r="H31" s="39"/>
      <c r="I31" s="39"/>
    </row>
    <row r="32" spans="1:9" x14ac:dyDescent="0.2">
      <c r="A32" s="39">
        <v>31</v>
      </c>
      <c r="B32" s="44">
        <v>42768</v>
      </c>
      <c r="C32" s="39">
        <v>75</v>
      </c>
      <c r="D32" s="39">
        <v>75</v>
      </c>
      <c r="E32" s="39">
        <v>37635.897435897401</v>
      </c>
      <c r="F32" s="39">
        <v>33705.294871794897</v>
      </c>
      <c r="G32" s="39"/>
      <c r="H32" s="39"/>
    </row>
    <row r="33" spans="1:8" x14ac:dyDescent="0.2">
      <c r="A33" s="39">
        <v>32</v>
      </c>
      <c r="B33" s="44">
        <v>42768</v>
      </c>
      <c r="C33" s="39">
        <v>76</v>
      </c>
      <c r="D33" s="39">
        <v>3273</v>
      </c>
      <c r="E33" s="39">
        <v>578120.92214615399</v>
      </c>
      <c r="F33" s="39">
        <v>536669.30137008498</v>
      </c>
      <c r="G33" s="39"/>
      <c r="H33" s="39"/>
    </row>
    <row r="34" spans="1:8" x14ac:dyDescent="0.2">
      <c r="A34" s="39">
        <v>33</v>
      </c>
      <c r="B34" s="44">
        <v>42768</v>
      </c>
      <c r="C34" s="39">
        <v>77</v>
      </c>
      <c r="D34" s="39">
        <v>66</v>
      </c>
      <c r="E34" s="39">
        <v>96959.19</v>
      </c>
      <c r="F34" s="39">
        <v>102135.79</v>
      </c>
      <c r="G34" s="30"/>
      <c r="H34" s="30"/>
    </row>
    <row r="35" spans="1:8" x14ac:dyDescent="0.2">
      <c r="A35" s="39">
        <v>34</v>
      </c>
      <c r="B35" s="44">
        <v>42768</v>
      </c>
      <c r="C35" s="39">
        <v>78</v>
      </c>
      <c r="D35" s="39">
        <v>52</v>
      </c>
      <c r="E35" s="39">
        <v>55351.22</v>
      </c>
      <c r="F35" s="39">
        <v>49418.37</v>
      </c>
      <c r="G35" s="30"/>
      <c r="H35" s="30"/>
    </row>
    <row r="36" spans="1:8" x14ac:dyDescent="0.2">
      <c r="A36" s="39">
        <v>35</v>
      </c>
      <c r="B36" s="44">
        <v>42768</v>
      </c>
      <c r="C36" s="39">
        <v>99</v>
      </c>
      <c r="D36" s="39">
        <v>15</v>
      </c>
      <c r="E36" s="39">
        <v>8842.31903789426</v>
      </c>
      <c r="F36" s="39">
        <v>7324.4110127826898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2017-02-04T01:33:15Z</dcterms:modified>
</cp:coreProperties>
</file>