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<sst xmlns="http://schemas.openxmlformats.org/spreadsheetml/2006/main" count="117" uniqueCount="75">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</sst>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16519396.504100002</v>
      </c>
      <c r="F3" s="25">
        <f>RA!I7</f>
        <v>1920455.952</v>
      </c>
      <c r="G3" s="16">
        <f>SUM(G4:G40)</f>
        <v>14598940.552099995</v>
      </c>
      <c r="H3" s="27">
        <f>RA!J7</f>
        <v>11.625460721421399</v>
      </c>
      <c r="I3" s="20">
        <f>SUM(I4:I40)</f>
        <v>16519401.065527203</v>
      </c>
      <c r="J3" s="21">
        <f>SUM(J4:J40)</f>
        <v>14598940.534151152</v>
      </c>
      <c r="K3" s="22">
        <f>E3-I3</f>
        <v>-4.5614272002130747</v>
      </c>
      <c r="L3" s="22">
        <f>G3-J3</f>
        <v>1.7948843538761139E-2</v>
      </c>
    </row>
    <row r="4" spans="1:13" x14ac:dyDescent="0.15">
      <c r="A4" s="44">
        <f>RA!A8</f>
        <v>42229</v>
      </c>
      <c r="B4" s="12">
        <v>12</v>
      </c>
      <c r="C4" s="42" t="s">
        <v>6</v>
      </c>
      <c r="D4" s="42"/>
      <c r="E4" s="15">
        <f>VLOOKUP(C4,RA!B8:D36,3,0)</f>
        <v>609112.58050000004</v>
      </c>
      <c r="F4" s="25">
        <f>VLOOKUP(C4,RA!B8:I39,8,0)</f>
        <v>149689.1856</v>
      </c>
      <c r="G4" s="16">
        <f t="shared" ref="G4:G40" si="0">E4-F4</f>
        <v>459423.39490000007</v>
      </c>
      <c r="H4" s="27">
        <f>RA!J8</f>
        <v>24.574962066474701</v>
      </c>
      <c r="I4" s="20">
        <f>VLOOKUP(B4,RMS!B:D,3,FALSE)</f>
        <v>609113.34548974398</v>
      </c>
      <c r="J4" s="21">
        <f>VLOOKUP(B4,RMS!B:E,4,FALSE)</f>
        <v>459423.40859572601</v>
      </c>
      <c r="K4" s="22">
        <f t="shared" ref="K4:K40" si="1">E4-I4</f>
        <v>-0.76498974394053221</v>
      </c>
      <c r="L4" s="22">
        <f t="shared" ref="L4:L40" si="2">G4-J4</f>
        <v>-1.3695725938305259E-2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126647.56969999999</v>
      </c>
      <c r="F5" s="25">
        <f>VLOOKUP(C5,RA!B9:I40,8,0)</f>
        <v>24113.9656</v>
      </c>
      <c r="G5" s="16">
        <f t="shared" si="0"/>
        <v>102533.6041</v>
      </c>
      <c r="H5" s="27">
        <f>RA!J9</f>
        <v>19.040211870721802</v>
      </c>
      <c r="I5" s="20">
        <f>VLOOKUP(B5,RMS!B:D,3,FALSE)</f>
        <v>126647.703884502</v>
      </c>
      <c r="J5" s="21">
        <f>VLOOKUP(B5,RMS!B:E,4,FALSE)</f>
        <v>102533.597737077</v>
      </c>
      <c r="K5" s="22">
        <f t="shared" si="1"/>
        <v>-0.13418450200697407</v>
      </c>
      <c r="L5" s="22">
        <f t="shared" si="2"/>
        <v>6.3629229989601299E-3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149851.7887</v>
      </c>
      <c r="F6" s="25">
        <f>VLOOKUP(C6,RA!B10:I41,8,0)</f>
        <v>41536.390399999997</v>
      </c>
      <c r="G6" s="16">
        <f t="shared" si="0"/>
        <v>108315.3983</v>
      </c>
      <c r="H6" s="27">
        <f>RA!J10</f>
        <v>27.7183147163862</v>
      </c>
      <c r="I6" s="20">
        <f>VLOOKUP(B6,RMS!B:D,3,FALSE)</f>
        <v>149854.03592905999</v>
      </c>
      <c r="J6" s="21">
        <f>VLOOKUP(B6,RMS!B:E,4,FALSE)</f>
        <v>108315.398376068</v>
      </c>
      <c r="K6" s="22">
        <f>E6-I6</f>
        <v>-2.2472290599835105</v>
      </c>
      <c r="L6" s="22">
        <f t="shared" si="2"/>
        <v>-7.6067997724749148E-5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38039.3246</v>
      </c>
      <c r="F7" s="25">
        <f>VLOOKUP(C7,RA!B11:I42,8,0)</f>
        <v>8448.9863000000005</v>
      </c>
      <c r="G7" s="16">
        <f t="shared" si="0"/>
        <v>29590.338299999999</v>
      </c>
      <c r="H7" s="27">
        <f>RA!J11</f>
        <v>22.211189049344998</v>
      </c>
      <c r="I7" s="20">
        <f>VLOOKUP(B7,RMS!B:D,3,FALSE)</f>
        <v>38039.360411111098</v>
      </c>
      <c r="J7" s="21">
        <f>VLOOKUP(B7,RMS!B:E,4,FALSE)</f>
        <v>29590.337355555599</v>
      </c>
      <c r="K7" s="22">
        <f t="shared" si="1"/>
        <v>-3.5811111098155379E-2</v>
      </c>
      <c r="L7" s="22">
        <f t="shared" si="2"/>
        <v>9.4444440037477762E-4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93260.716700000004</v>
      </c>
      <c r="F8" s="25">
        <f>VLOOKUP(C8,RA!B12:I43,8,0)</f>
        <v>12822.690699999999</v>
      </c>
      <c r="G8" s="16">
        <f t="shared" si="0"/>
        <v>80438.026000000013</v>
      </c>
      <c r="H8" s="27">
        <f>RA!J12</f>
        <v>13.7492946159184</v>
      </c>
      <c r="I8" s="20">
        <f>VLOOKUP(B8,RMS!B:D,3,FALSE)</f>
        <v>93260.727456410299</v>
      </c>
      <c r="J8" s="21">
        <f>VLOOKUP(B8,RMS!B:E,4,FALSE)</f>
        <v>80438.026146153803</v>
      </c>
      <c r="K8" s="22">
        <f t="shared" si="1"/>
        <v>-1.0756410294561647E-2</v>
      </c>
      <c r="L8" s="22">
        <f t="shared" si="2"/>
        <v>-1.4615379041060805E-4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232373.2415</v>
      </c>
      <c r="F9" s="25">
        <f>VLOOKUP(C9,RA!B13:I44,8,0)</f>
        <v>69397.765599999999</v>
      </c>
      <c r="G9" s="16">
        <f t="shared" si="0"/>
        <v>162975.47590000002</v>
      </c>
      <c r="H9" s="27">
        <f>RA!J13</f>
        <v>29.864783549098998</v>
      </c>
      <c r="I9" s="20">
        <f>VLOOKUP(B9,RMS!B:D,3,FALSE)</f>
        <v>232373.491966667</v>
      </c>
      <c r="J9" s="21">
        <f>VLOOKUP(B9,RMS!B:E,4,FALSE)</f>
        <v>162975.47424188</v>
      </c>
      <c r="K9" s="22">
        <f t="shared" si="1"/>
        <v>-0.250466666999273</v>
      </c>
      <c r="L9" s="22">
        <f t="shared" si="2"/>
        <v>1.6581200179643929E-3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129723.4721</v>
      </c>
      <c r="F10" s="25">
        <f>VLOOKUP(C10,RA!B14:I45,8,0)</f>
        <v>-1900.3474000000001</v>
      </c>
      <c r="G10" s="16">
        <f t="shared" si="0"/>
        <v>131623.81950000001</v>
      </c>
      <c r="H10" s="27">
        <f>RA!J14</f>
        <v>-1.46492178264785</v>
      </c>
      <c r="I10" s="20">
        <f>VLOOKUP(B10,RMS!B:D,3,FALSE)</f>
        <v>129723.478682906</v>
      </c>
      <c r="J10" s="21">
        <f>VLOOKUP(B10,RMS!B:E,4,FALSE)</f>
        <v>131623.81858974401</v>
      </c>
      <c r="K10" s="22">
        <f t="shared" si="1"/>
        <v>-6.5829060040414333E-3</v>
      </c>
      <c r="L10" s="22">
        <f t="shared" si="2"/>
        <v>9.1025599977001548E-4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84626.438999999998</v>
      </c>
      <c r="F11" s="25">
        <f>VLOOKUP(C11,RA!B15:I46,8,0)</f>
        <v>15549.073399999999</v>
      </c>
      <c r="G11" s="16">
        <f t="shared" si="0"/>
        <v>69077.365600000005</v>
      </c>
      <c r="H11" s="27">
        <f>RA!J15</f>
        <v>18.373777254174701</v>
      </c>
      <c r="I11" s="20">
        <f>VLOOKUP(B11,RMS!B:D,3,FALSE)</f>
        <v>84626.573119658104</v>
      </c>
      <c r="J11" s="21">
        <f>VLOOKUP(B11,RMS!B:E,4,FALSE)</f>
        <v>69077.366130769195</v>
      </c>
      <c r="K11" s="22">
        <f t="shared" si="1"/>
        <v>-0.13411965810519177</v>
      </c>
      <c r="L11" s="22">
        <f t="shared" si="2"/>
        <v>-5.3076918993610889E-4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823284.16139999998</v>
      </c>
      <c r="F12" s="25">
        <f>VLOOKUP(C12,RA!B16:I47,8,0)</f>
        <v>36905.422599999998</v>
      </c>
      <c r="G12" s="16">
        <f t="shared" si="0"/>
        <v>786378.73879999993</v>
      </c>
      <c r="H12" s="27">
        <f>RA!J16</f>
        <v>4.48270771263741</v>
      </c>
      <c r="I12" s="20">
        <f>VLOOKUP(B12,RMS!B:D,3,FALSE)</f>
        <v>823283.73031709401</v>
      </c>
      <c r="J12" s="21">
        <f>VLOOKUP(B12,RMS!B:E,4,FALSE)</f>
        <v>786378.73773076897</v>
      </c>
      <c r="K12" s="22">
        <f t="shared" si="1"/>
        <v>0.43108290596865118</v>
      </c>
      <c r="L12" s="22">
        <f t="shared" si="2"/>
        <v>1.0692309588193893E-3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532489.65960000001</v>
      </c>
      <c r="F13" s="25">
        <f>VLOOKUP(C13,RA!B17:I48,8,0)</f>
        <v>46192.830099999999</v>
      </c>
      <c r="G13" s="16">
        <f t="shared" si="0"/>
        <v>486296.82949999999</v>
      </c>
      <c r="H13" s="27">
        <f>RA!J17</f>
        <v>8.6748783318533391</v>
      </c>
      <c r="I13" s="20">
        <f>VLOOKUP(B13,RMS!B:D,3,FALSE)</f>
        <v>532489.64242307702</v>
      </c>
      <c r="J13" s="21">
        <f>VLOOKUP(B13,RMS!B:E,4,FALSE)</f>
        <v>486296.82812222198</v>
      </c>
      <c r="K13" s="22">
        <f t="shared" si="1"/>
        <v>1.7176922992803156E-2</v>
      </c>
      <c r="L13" s="22">
        <f t="shared" si="2"/>
        <v>1.3777780113741755E-3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1863194.8455999999</v>
      </c>
      <c r="F14" s="25">
        <f>VLOOKUP(C14,RA!B18:I49,8,0)</f>
        <v>302570.43310000002</v>
      </c>
      <c r="G14" s="16">
        <f t="shared" si="0"/>
        <v>1560624.4124999999</v>
      </c>
      <c r="H14" s="27">
        <f>RA!J18</f>
        <v>16.239333949132099</v>
      </c>
      <c r="I14" s="20">
        <f>VLOOKUP(B14,RMS!B:D,3,FALSE)</f>
        <v>1863194.49469168</v>
      </c>
      <c r="J14" s="21">
        <f>VLOOKUP(B14,RMS!B:E,4,FALSE)</f>
        <v>1560624.37924763</v>
      </c>
      <c r="K14" s="22">
        <f t="shared" si="1"/>
        <v>0.35090831993147731</v>
      </c>
      <c r="L14" s="22">
        <f t="shared" si="2"/>
        <v>3.3252369845286012E-2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402757.03269999998</v>
      </c>
      <c r="F15" s="25">
        <f>VLOOKUP(C15,RA!B19:I50,8,0)</f>
        <v>49000.842299999997</v>
      </c>
      <c r="G15" s="16">
        <f t="shared" si="0"/>
        <v>353756.19039999996</v>
      </c>
      <c r="H15" s="27">
        <f>RA!J19</f>
        <v>12.166352992400499</v>
      </c>
      <c r="I15" s="20">
        <f>VLOOKUP(B15,RMS!B:D,3,FALSE)</f>
        <v>402757.07207777799</v>
      </c>
      <c r="J15" s="21">
        <f>VLOOKUP(B15,RMS!B:E,4,FALSE)</f>
        <v>353756.19024188002</v>
      </c>
      <c r="K15" s="22">
        <f t="shared" si="1"/>
        <v>-3.9377778011839837E-2</v>
      </c>
      <c r="L15" s="22">
        <f t="shared" si="2"/>
        <v>1.5811994671821594E-4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948651.9841</v>
      </c>
      <c r="F16" s="25">
        <f>VLOOKUP(C16,RA!B20:I51,8,0)</f>
        <v>29247.188900000001</v>
      </c>
      <c r="G16" s="16">
        <f t="shared" si="0"/>
        <v>919404.79520000005</v>
      </c>
      <c r="H16" s="27">
        <f>RA!J20</f>
        <v>3.0830261666239198</v>
      </c>
      <c r="I16" s="20">
        <f>VLOOKUP(B16,RMS!B:D,3,FALSE)</f>
        <v>948652.12219999998</v>
      </c>
      <c r="J16" s="21">
        <f>VLOOKUP(B16,RMS!B:E,4,FALSE)</f>
        <v>919404.79520000005</v>
      </c>
      <c r="K16" s="22">
        <f t="shared" si="1"/>
        <v>-0.13809999998193234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369958.91230000003</v>
      </c>
      <c r="F17" s="25">
        <f>VLOOKUP(C17,RA!B21:I52,8,0)</f>
        <v>44906.484900000003</v>
      </c>
      <c r="G17" s="16">
        <f t="shared" si="0"/>
        <v>325052.42740000004</v>
      </c>
      <c r="H17" s="27">
        <f>RA!J21</f>
        <v>12.1382357356444</v>
      </c>
      <c r="I17" s="20">
        <f>VLOOKUP(B17,RMS!B:D,3,FALSE)</f>
        <v>369958.11195135</v>
      </c>
      <c r="J17" s="21">
        <f>VLOOKUP(B17,RMS!B:E,4,FALSE)</f>
        <v>325052.42726351297</v>
      </c>
      <c r="K17" s="22">
        <f t="shared" si="1"/>
        <v>0.80034865002380684</v>
      </c>
      <c r="L17" s="22">
        <f t="shared" si="2"/>
        <v>1.3648706953972578E-4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1375916.3396999999</v>
      </c>
      <c r="F18" s="25">
        <f>VLOOKUP(C18,RA!B22:I53,8,0)</f>
        <v>149076.6355</v>
      </c>
      <c r="G18" s="16">
        <f t="shared" si="0"/>
        <v>1226839.7041999998</v>
      </c>
      <c r="H18" s="27">
        <f>RA!J22</f>
        <v>10.8347165593298</v>
      </c>
      <c r="I18" s="20">
        <f>VLOOKUP(B18,RMS!B:D,3,FALSE)</f>
        <v>1375917.7155333301</v>
      </c>
      <c r="J18" s="21">
        <f>VLOOKUP(B18,RMS!B:E,4,FALSE)</f>
        <v>1226839.7017000001</v>
      </c>
      <c r="K18" s="22">
        <f t="shared" si="1"/>
        <v>-1.3758333302102983</v>
      </c>
      <c r="L18" s="22">
        <f t="shared" si="2"/>
        <v>2.4999997112900019E-3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2594733.0660999999</v>
      </c>
      <c r="F19" s="25">
        <f>VLOOKUP(C19,RA!B23:I54,8,0)</f>
        <v>294515.65480000002</v>
      </c>
      <c r="G19" s="16">
        <f t="shared" si="0"/>
        <v>2300217.4112999998</v>
      </c>
      <c r="H19" s="27">
        <f>RA!J23</f>
        <v>11.350518427033</v>
      </c>
      <c r="I19" s="20">
        <f>VLOOKUP(B19,RMS!B:D,3,FALSE)</f>
        <v>2594734.4853367498</v>
      </c>
      <c r="J19" s="21">
        <f>VLOOKUP(B19,RMS!B:E,4,FALSE)</f>
        <v>2300217.4449495701</v>
      </c>
      <c r="K19" s="22">
        <f t="shared" si="1"/>
        <v>-1.4192367498762906</v>
      </c>
      <c r="L19" s="22">
        <f t="shared" si="2"/>
        <v>-3.3649570308625698E-2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301324.76640000002</v>
      </c>
      <c r="F20" s="25">
        <f>VLOOKUP(C20,RA!B24:I55,8,0)</f>
        <v>45481.748699999996</v>
      </c>
      <c r="G20" s="16">
        <f t="shared" si="0"/>
        <v>255843.01770000003</v>
      </c>
      <c r="H20" s="27">
        <f>RA!J24</f>
        <v>15.0939297965386</v>
      </c>
      <c r="I20" s="20">
        <f>VLOOKUP(B20,RMS!B:D,3,FALSE)</f>
        <v>301324.78507975902</v>
      </c>
      <c r="J20" s="21">
        <f>VLOOKUP(B20,RMS!B:E,4,FALSE)</f>
        <v>255843.012919284</v>
      </c>
      <c r="K20" s="22">
        <f t="shared" si="1"/>
        <v>-1.8679758999496698E-2</v>
      </c>
      <c r="L20" s="22">
        <f t="shared" si="2"/>
        <v>4.7807160299271345E-3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275015.04920000001</v>
      </c>
      <c r="F21" s="25">
        <f>VLOOKUP(C21,RA!B25:I56,8,0)</f>
        <v>20388.643899999999</v>
      </c>
      <c r="G21" s="16">
        <f t="shared" si="0"/>
        <v>254626.40530000001</v>
      </c>
      <c r="H21" s="27">
        <f>RA!J25</f>
        <v>7.4136466201792102</v>
      </c>
      <c r="I21" s="20">
        <f>VLOOKUP(B21,RMS!B:D,3,FALSE)</f>
        <v>275015.05844691</v>
      </c>
      <c r="J21" s="21">
        <f>VLOOKUP(B21,RMS!B:E,4,FALSE)</f>
        <v>254626.40356054399</v>
      </c>
      <c r="K21" s="22">
        <f t="shared" si="1"/>
        <v>-9.2469099909067154E-3</v>
      </c>
      <c r="L21" s="22">
        <f t="shared" si="2"/>
        <v>1.7394560272805393E-3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565242.36849999998</v>
      </c>
      <c r="F22" s="25">
        <f>VLOOKUP(C22,RA!B26:I57,8,0)</f>
        <v>107119.0393</v>
      </c>
      <c r="G22" s="16">
        <f t="shared" si="0"/>
        <v>458123.32919999998</v>
      </c>
      <c r="H22" s="27">
        <f>RA!J26</f>
        <v>18.950992577620301</v>
      </c>
      <c r="I22" s="20">
        <f>VLOOKUP(B22,RMS!B:D,3,FALSE)</f>
        <v>565242.18034578301</v>
      </c>
      <c r="J22" s="21">
        <f>VLOOKUP(B22,RMS!B:E,4,FALSE)</f>
        <v>458123.31431837397</v>
      </c>
      <c r="K22" s="22">
        <f t="shared" si="1"/>
        <v>0.18815421697217971</v>
      </c>
      <c r="L22" s="22">
        <f t="shared" si="2"/>
        <v>1.4881626004353166E-2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276726.2977</v>
      </c>
      <c r="F23" s="25">
        <f>VLOOKUP(C23,RA!B27:I58,8,0)</f>
        <v>76727.200800000006</v>
      </c>
      <c r="G23" s="16">
        <f t="shared" si="0"/>
        <v>199999.0969</v>
      </c>
      <c r="H23" s="27">
        <f>RA!J27</f>
        <v>27.7267471280161</v>
      </c>
      <c r="I23" s="20">
        <f>VLOOKUP(B23,RMS!B:D,3,FALSE)</f>
        <v>276726.18859472801</v>
      </c>
      <c r="J23" s="21">
        <f>VLOOKUP(B23,RMS!B:E,4,FALSE)</f>
        <v>199999.10193504699</v>
      </c>
      <c r="K23" s="22">
        <f t="shared" si="1"/>
        <v>0.10910527198575437</v>
      </c>
      <c r="L23" s="22">
        <f t="shared" si="2"/>
        <v>-5.0350469828117639E-3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915721.16449999996</v>
      </c>
      <c r="F24" s="25">
        <f>VLOOKUP(C24,RA!B28:I59,8,0)</f>
        <v>50452.2039</v>
      </c>
      <c r="G24" s="16">
        <f t="shared" si="0"/>
        <v>865268.96059999999</v>
      </c>
      <c r="H24" s="27">
        <f>RA!J28</f>
        <v>5.5095596624708101</v>
      </c>
      <c r="I24" s="20">
        <f>VLOOKUP(B24,RMS!B:D,3,FALSE)</f>
        <v>915721.16324955795</v>
      </c>
      <c r="J24" s="21">
        <f>VLOOKUP(B24,RMS!B:E,4,FALSE)</f>
        <v>865268.97185486695</v>
      </c>
      <c r="K24" s="22">
        <f t="shared" si="1"/>
        <v>1.2504420010372996E-3</v>
      </c>
      <c r="L24" s="22">
        <f t="shared" si="2"/>
        <v>-1.1254866956733167E-2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675093.36899999995</v>
      </c>
      <c r="F25" s="25">
        <f>VLOOKUP(C25,RA!B29:I60,8,0)</f>
        <v>103857.3336</v>
      </c>
      <c r="G25" s="16">
        <f t="shared" si="0"/>
        <v>571236.03539999994</v>
      </c>
      <c r="H25" s="27">
        <f>RA!J29</f>
        <v>15.384143641322</v>
      </c>
      <c r="I25" s="20">
        <f>VLOOKUP(B25,RMS!B:D,3,FALSE)</f>
        <v>675093.36780708004</v>
      </c>
      <c r="J25" s="21">
        <f>VLOOKUP(B25,RMS!B:E,4,FALSE)</f>
        <v>571235.98964450997</v>
      </c>
      <c r="K25" s="22">
        <f t="shared" si="1"/>
        <v>1.192919909954071E-3</v>
      </c>
      <c r="L25" s="22">
        <f t="shared" si="2"/>
        <v>4.5755489962175488E-2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1210414.4458000001</v>
      </c>
      <c r="F26" s="25">
        <f>VLOOKUP(C26,RA!B30:I61,8,0)</f>
        <v>149466.20360000001</v>
      </c>
      <c r="G26" s="16">
        <f t="shared" si="0"/>
        <v>1060948.2422000002</v>
      </c>
      <c r="H26" s="27">
        <f>RA!J30</f>
        <v>12.348349288017101</v>
      </c>
      <c r="I26" s="20">
        <f>VLOOKUP(B26,RMS!B:D,3,FALSE)</f>
        <v>1210414.4922946901</v>
      </c>
      <c r="J26" s="21">
        <f>VLOOKUP(B26,RMS!B:E,4,FALSE)</f>
        <v>1060948.25859878</v>
      </c>
      <c r="K26" s="22">
        <f t="shared" si="1"/>
        <v>-4.649469000287354E-2</v>
      </c>
      <c r="L26" s="22">
        <f t="shared" si="2"/>
        <v>-1.6398779815062881E-2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795335.21270000003</v>
      </c>
      <c r="F27" s="25">
        <f>VLOOKUP(C27,RA!B31:I62,8,0)</f>
        <v>47433.306700000001</v>
      </c>
      <c r="G27" s="16">
        <f t="shared" si="0"/>
        <v>747901.90600000008</v>
      </c>
      <c r="H27" s="27">
        <f>RA!J31</f>
        <v>5.9639389709621504</v>
      </c>
      <c r="I27" s="20">
        <f>VLOOKUP(B27,RMS!B:D,3,FALSE)</f>
        <v>795335.10821061896</v>
      </c>
      <c r="J27" s="21">
        <f>VLOOKUP(B27,RMS!B:E,4,FALSE)</f>
        <v>747901.91006902698</v>
      </c>
      <c r="K27" s="22">
        <f t="shared" si="1"/>
        <v>0.10448938107583672</v>
      </c>
      <c r="L27" s="22">
        <f t="shared" si="2"/>
        <v>-4.0690269088372588E-3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121254.8253</v>
      </c>
      <c r="F28" s="25">
        <f>VLOOKUP(C28,RA!B32:I63,8,0)</f>
        <v>32342.0137</v>
      </c>
      <c r="G28" s="16">
        <f t="shared" si="0"/>
        <v>88912.811600000001</v>
      </c>
      <c r="H28" s="27">
        <f>RA!J32</f>
        <v>26.672764254933099</v>
      </c>
      <c r="I28" s="20">
        <f>VLOOKUP(B28,RMS!B:D,3,FALSE)</f>
        <v>121254.76234044301</v>
      </c>
      <c r="J28" s="21">
        <f>VLOOKUP(B28,RMS!B:E,4,FALSE)</f>
        <v>88912.820844655405</v>
      </c>
      <c r="K28" s="22">
        <f t="shared" si="1"/>
        <v>6.2959556991700083E-2</v>
      </c>
      <c r="L28" s="22">
        <f t="shared" si="2"/>
        <v>-9.2446554044727236E-3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2.2124000000000001</v>
      </c>
      <c r="F29" s="25">
        <f>VLOOKUP(C29,RA!B33:I64,8,0)</f>
        <v>0</v>
      </c>
      <c r="G29" s="16">
        <f t="shared" si="0"/>
        <v>2.2124000000000001</v>
      </c>
      <c r="H29" s="27">
        <f>RA!J33</f>
        <v>0</v>
      </c>
      <c r="I29" s="20">
        <f>VLOOKUP(B29,RMS!B:D,3,FALSE)</f>
        <v>2.2124000000000001</v>
      </c>
      <c r="J29" s="21">
        <f>VLOOKUP(B29,RMS!B:E,4,FALSE)</f>
        <v>2.2124000000000001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183777.6868</v>
      </c>
      <c r="F30" s="25">
        <f>VLOOKUP(C30,RA!B34:I66,8,0)</f>
        <v>25915.261200000001</v>
      </c>
      <c r="G30" s="16">
        <f t="shared" si="0"/>
        <v>157862.42559999999</v>
      </c>
      <c r="H30" s="27">
        <f>RA!J34</f>
        <v>0</v>
      </c>
      <c r="I30" s="20">
        <f>VLOOKUP(B30,RMS!B:D,3,FALSE)</f>
        <v>183777.68719999999</v>
      </c>
      <c r="J30" s="21">
        <f>VLOOKUP(B30,RMS!B:E,4,FALSE)</f>
        <v>157862.42569999999</v>
      </c>
      <c r="K30" s="22">
        <f t="shared" si="1"/>
        <v>-3.9999998989515007E-4</v>
      </c>
      <c r="L30" s="22">
        <f t="shared" si="2"/>
        <v>-1.0000000474974513E-4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45531.69</v>
      </c>
      <c r="F31" s="25">
        <f>VLOOKUP(C31,RA!B35:I67,8,0)</f>
        <v>1768.92</v>
      </c>
      <c r="G31" s="16">
        <f t="shared" si="0"/>
        <v>43762.770000000004</v>
      </c>
      <c r="H31" s="27">
        <f>RA!J35</f>
        <v>14.1014187583081</v>
      </c>
      <c r="I31" s="20">
        <f>VLOOKUP(B31,RMS!B:D,3,FALSE)</f>
        <v>45531.69</v>
      </c>
      <c r="J31" s="21">
        <f>VLOOKUP(B31,RMS!B:E,4,FALSE)</f>
        <v>43762.77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160936.79999999999</v>
      </c>
      <c r="F32" s="25">
        <f>VLOOKUP(C32,RA!B34:I67,8,0)</f>
        <v>-24275.24</v>
      </c>
      <c r="G32" s="16">
        <f t="shared" si="0"/>
        <v>185212.03999999998</v>
      </c>
      <c r="H32" s="27">
        <f>RA!J35</f>
        <v>14.1014187583081</v>
      </c>
      <c r="I32" s="20">
        <f>VLOOKUP(B32,RMS!B:D,3,FALSE)</f>
        <v>160936.79999999999</v>
      </c>
      <c r="J32" s="21">
        <f>VLOOKUP(B32,RMS!B:E,4,FALSE)</f>
        <v>185212.04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49011.99</v>
      </c>
      <c r="F33" s="25">
        <f>VLOOKUP(C33,RA!B34:I68,8,0)</f>
        <v>-3052.98</v>
      </c>
      <c r="G33" s="16">
        <f t="shared" si="0"/>
        <v>52064.97</v>
      </c>
      <c r="H33" s="27">
        <f>RA!J34</f>
        <v>0</v>
      </c>
      <c r="I33" s="20">
        <f>VLOOKUP(B33,RMS!B:D,3,FALSE)</f>
        <v>49011.99</v>
      </c>
      <c r="J33" s="21">
        <f>VLOOKUP(B33,RMS!B:E,4,FALSE)</f>
        <v>52064.97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102783.88</v>
      </c>
      <c r="F34" s="25">
        <f>VLOOKUP(C34,RA!B35:I69,8,0)</f>
        <v>-10794.95</v>
      </c>
      <c r="G34" s="16">
        <f t="shared" si="0"/>
        <v>113578.83</v>
      </c>
      <c r="H34" s="27">
        <f>RA!J35</f>
        <v>14.1014187583081</v>
      </c>
      <c r="I34" s="20">
        <f>VLOOKUP(B34,RMS!B:D,3,FALSE)</f>
        <v>102783.88</v>
      </c>
      <c r="J34" s="21">
        <f>VLOOKUP(B34,RMS!B:E,4,FALSE)</f>
        <v>113578.83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3.88503040409877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116656.41009999999</v>
      </c>
      <c r="F36" s="25">
        <f>VLOOKUP(C36,RA!B8:I70,8,0)</f>
        <v>7113.5474999999997</v>
      </c>
      <c r="G36" s="16">
        <f t="shared" si="0"/>
        <v>109542.86259999999</v>
      </c>
      <c r="H36" s="27">
        <f>RA!J36</f>
        <v>3.88503040409877</v>
      </c>
      <c r="I36" s="20">
        <f>VLOOKUP(B36,RMS!B:D,3,FALSE)</f>
        <v>116656.41025641</v>
      </c>
      <c r="J36" s="21">
        <f>VLOOKUP(B36,RMS!B:E,4,FALSE)</f>
        <v>109542.863247863</v>
      </c>
      <c r="K36" s="22">
        <f t="shared" si="1"/>
        <v>-1.5641000936739147E-4</v>
      </c>
      <c r="L36" s="22">
        <f t="shared" si="2"/>
        <v>-6.4786300936248153E-4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256131.32550000001</v>
      </c>
      <c r="F37" s="25">
        <f>VLOOKUP(C37,RA!B8:I71,8,0)</f>
        <v>16325.0542</v>
      </c>
      <c r="G37" s="16">
        <f t="shared" si="0"/>
        <v>239806.27129999999</v>
      </c>
      <c r="H37" s="27">
        <f>RA!J37</f>
        <v>-15.0837098786604</v>
      </c>
      <c r="I37" s="20">
        <f>VLOOKUP(B37,RMS!B:D,3,FALSE)</f>
        <v>256131.32178290599</v>
      </c>
      <c r="J37" s="21">
        <f>VLOOKUP(B37,RMS!B:E,4,FALSE)</f>
        <v>239806.27369316199</v>
      </c>
      <c r="K37" s="22">
        <f t="shared" si="1"/>
        <v>3.7170940195210278E-3</v>
      </c>
      <c r="L37" s="22">
        <f t="shared" si="2"/>
        <v>-2.3931619944050908E-3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42074.400000000001</v>
      </c>
      <c r="F38" s="25">
        <f>VLOOKUP(C38,RA!B9:I72,8,0)</f>
        <v>-4190.12</v>
      </c>
      <c r="G38" s="16">
        <f t="shared" si="0"/>
        <v>46264.520000000004</v>
      </c>
      <c r="H38" s="27">
        <f>RA!J38</f>
        <v>-6.2290472188540003</v>
      </c>
      <c r="I38" s="20">
        <f>VLOOKUP(B38,RMS!B:D,3,FALSE)</f>
        <v>42074.400000000001</v>
      </c>
      <c r="J38" s="21">
        <f>VLOOKUP(B38,RMS!B:E,4,FALSE)</f>
        <v>46264.52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41162.42</v>
      </c>
      <c r="F39" s="25">
        <f>VLOOKUP(C39,RA!B10:I73,8,0)</f>
        <v>5404.71</v>
      </c>
      <c r="G39" s="16">
        <f t="shared" si="0"/>
        <v>35757.71</v>
      </c>
      <c r="H39" s="27">
        <f>RA!J39</f>
        <v>-10.5025710257289</v>
      </c>
      <c r="I39" s="20">
        <f>VLOOKUP(B39,RMS!B:D,3,FALSE)</f>
        <v>41162.42</v>
      </c>
      <c r="J39" s="21">
        <f>VLOOKUP(B39,RMS!B:E,4,FALSE)</f>
        <v>35757.71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10579.055899999999</v>
      </c>
      <c r="F40" s="25">
        <f>VLOOKUP(C40,RA!B8:I74,8,0)</f>
        <v>900.85249999999996</v>
      </c>
      <c r="G40" s="16">
        <f t="shared" si="0"/>
        <v>9678.2033999999985</v>
      </c>
      <c r="H40" s="27">
        <f>RA!J40</f>
        <v>0</v>
      </c>
      <c r="I40" s="20">
        <f>VLOOKUP(B40,RMS!B:D,3,FALSE)</f>
        <v>10579.0560471976</v>
      </c>
      <c r="J40" s="21">
        <f>VLOOKUP(B40,RMS!B:E,4,FALSE)</f>
        <v>9678.2037364798398</v>
      </c>
      <c r="K40" s="22">
        <f t="shared" si="1"/>
        <v>-1.4719760110892821E-4</v>
      </c>
      <c r="L40" s="22">
        <f t="shared" si="2"/>
        <v>-3.3647984128037933E-4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activeCell="B26" sqref="B26:C26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16519396.5041</v>
      </c>
      <c r="E7" s="68">
        <v>18436647.281500001</v>
      </c>
      <c r="F7" s="69">
        <v>89.600870765023302</v>
      </c>
      <c r="G7" s="68">
        <v>16220113.439999999</v>
      </c>
      <c r="H7" s="69">
        <v>1.8451354560933499</v>
      </c>
      <c r="I7" s="68">
        <v>1920455.952</v>
      </c>
      <c r="J7" s="69">
        <v>11.625460721421399</v>
      </c>
      <c r="K7" s="68">
        <v>1574138.6433999999</v>
      </c>
      <c r="L7" s="69">
        <v>9.7048559445833291</v>
      </c>
      <c r="M7" s="69">
        <v>0.220004324302709</v>
      </c>
      <c r="N7" s="68">
        <v>249659050.33360001</v>
      </c>
      <c r="O7" s="68">
        <v>5001809939.4224997</v>
      </c>
      <c r="P7" s="68">
        <v>968104</v>
      </c>
      <c r="Q7" s="68">
        <v>930438</v>
      </c>
      <c r="R7" s="69">
        <v>4.04820095481913</v>
      </c>
      <c r="S7" s="68">
        <v>17.063658970627099</v>
      </c>
      <c r="T7" s="68">
        <v>16.811381995791201</v>
      </c>
      <c r="U7" s="70">
        <v>1.4784459491962001</v>
      </c>
      <c r="V7" s="58"/>
      <c r="W7" s="58"/>
    </row>
    <row r="8" spans="1:23" ht="14.25" thickBot="1" x14ac:dyDescent="0.2">
      <c r="A8" s="55">
        <v>42229</v>
      </c>
      <c r="B8" s="45" t="s">
        <v>6</v>
      </c>
      <c r="C8" s="46"/>
      <c r="D8" s="71">
        <v>609112.58050000004</v>
      </c>
      <c r="E8" s="71">
        <v>670673.53910000005</v>
      </c>
      <c r="F8" s="72">
        <v>90.821024684735505</v>
      </c>
      <c r="G8" s="71">
        <v>545268.6666</v>
      </c>
      <c r="H8" s="72">
        <v>11.7087076171268</v>
      </c>
      <c r="I8" s="71">
        <v>149689.1856</v>
      </c>
      <c r="J8" s="72">
        <v>24.574962066474701</v>
      </c>
      <c r="K8" s="71">
        <v>137907.52729999999</v>
      </c>
      <c r="L8" s="72">
        <v>25.291665512327501</v>
      </c>
      <c r="M8" s="72">
        <v>8.5431582529722994E-2</v>
      </c>
      <c r="N8" s="71">
        <v>7979482.8662999999</v>
      </c>
      <c r="O8" s="71">
        <v>179069183.84060001</v>
      </c>
      <c r="P8" s="71">
        <v>24602</v>
      </c>
      <c r="Q8" s="71">
        <v>23248</v>
      </c>
      <c r="R8" s="72">
        <v>5.8241569167240197</v>
      </c>
      <c r="S8" s="71">
        <v>24.758661104788199</v>
      </c>
      <c r="T8" s="71">
        <v>21.627280544563</v>
      </c>
      <c r="U8" s="73">
        <v>12.647616714700501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126647.56969999999</v>
      </c>
      <c r="E9" s="71">
        <v>141802.0999</v>
      </c>
      <c r="F9" s="72">
        <v>89.3129014234013</v>
      </c>
      <c r="G9" s="71">
        <v>113622.5074</v>
      </c>
      <c r="H9" s="72">
        <v>11.463452618719501</v>
      </c>
      <c r="I9" s="71">
        <v>24113.9656</v>
      </c>
      <c r="J9" s="72">
        <v>19.040211870721802</v>
      </c>
      <c r="K9" s="71">
        <v>24925.6348</v>
      </c>
      <c r="L9" s="72">
        <v>21.937233537939001</v>
      </c>
      <c r="M9" s="72">
        <v>-3.2563632040376003E-2</v>
      </c>
      <c r="N9" s="71">
        <v>1484329.7156</v>
      </c>
      <c r="O9" s="71">
        <v>28769368.320700001</v>
      </c>
      <c r="P9" s="71">
        <v>7838</v>
      </c>
      <c r="Q9" s="71">
        <v>6380</v>
      </c>
      <c r="R9" s="72">
        <v>22.8526645768025</v>
      </c>
      <c r="S9" s="71">
        <v>16.158148724164299</v>
      </c>
      <c r="T9" s="71">
        <v>17.343603714733501</v>
      </c>
      <c r="U9" s="73">
        <v>-7.3365767997690297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149851.7887</v>
      </c>
      <c r="E10" s="71">
        <v>190350.557</v>
      </c>
      <c r="F10" s="72">
        <v>78.724113583760101</v>
      </c>
      <c r="G10" s="71">
        <v>141753.30429999999</v>
      </c>
      <c r="H10" s="72">
        <v>5.7130833316313598</v>
      </c>
      <c r="I10" s="71">
        <v>41536.390399999997</v>
      </c>
      <c r="J10" s="72">
        <v>27.7183147163862</v>
      </c>
      <c r="K10" s="71">
        <v>39918.664700000001</v>
      </c>
      <c r="L10" s="72">
        <v>28.160659038690198</v>
      </c>
      <c r="M10" s="72">
        <v>4.0525546436928003E-2</v>
      </c>
      <c r="N10" s="71">
        <v>2224435.8435999998</v>
      </c>
      <c r="O10" s="71">
        <v>46883001.2139</v>
      </c>
      <c r="P10" s="71">
        <v>92751</v>
      </c>
      <c r="Q10" s="71">
        <v>89344</v>
      </c>
      <c r="R10" s="72">
        <v>3.8133506446991401</v>
      </c>
      <c r="S10" s="71">
        <v>1.6156352891074</v>
      </c>
      <c r="T10" s="71">
        <v>1.7807422199588101</v>
      </c>
      <c r="U10" s="73">
        <v>-10.2193194197085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38039.3246</v>
      </c>
      <c r="E11" s="71">
        <v>52085.318800000001</v>
      </c>
      <c r="F11" s="72">
        <v>73.032719154634407</v>
      </c>
      <c r="G11" s="71">
        <v>42091.322500000002</v>
      </c>
      <c r="H11" s="72">
        <v>-9.6266823167649402</v>
      </c>
      <c r="I11" s="71">
        <v>8448.9863000000005</v>
      </c>
      <c r="J11" s="72">
        <v>22.211189049344998</v>
      </c>
      <c r="K11" s="71">
        <v>9650.0262999999995</v>
      </c>
      <c r="L11" s="72">
        <v>22.9264031796578</v>
      </c>
      <c r="M11" s="72">
        <v>-0.12445976442572</v>
      </c>
      <c r="N11" s="71">
        <v>625576.40949999995</v>
      </c>
      <c r="O11" s="71">
        <v>15169585.7622</v>
      </c>
      <c r="P11" s="71">
        <v>2232</v>
      </c>
      <c r="Q11" s="71">
        <v>2267</v>
      </c>
      <c r="R11" s="72">
        <v>-1.5438906043228999</v>
      </c>
      <c r="S11" s="71">
        <v>17.0427081541219</v>
      </c>
      <c r="T11" s="71">
        <v>17.400944596382899</v>
      </c>
      <c r="U11" s="73">
        <v>-2.1019924710403202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93260.716700000004</v>
      </c>
      <c r="E12" s="71">
        <v>158686.54209999999</v>
      </c>
      <c r="F12" s="72">
        <v>58.770400732048003</v>
      </c>
      <c r="G12" s="71">
        <v>133331.47169999999</v>
      </c>
      <c r="H12" s="72">
        <v>-30.053485864283001</v>
      </c>
      <c r="I12" s="71">
        <v>12822.690699999999</v>
      </c>
      <c r="J12" s="72">
        <v>13.7492946159184</v>
      </c>
      <c r="K12" s="71">
        <v>24950.867099999999</v>
      </c>
      <c r="L12" s="72">
        <v>18.713411606331199</v>
      </c>
      <c r="M12" s="72">
        <v>-0.48608236144226002</v>
      </c>
      <c r="N12" s="71">
        <v>1761530.8287</v>
      </c>
      <c r="O12" s="71">
        <v>53152057.661300004</v>
      </c>
      <c r="P12" s="71">
        <v>1118</v>
      </c>
      <c r="Q12" s="71">
        <v>1057</v>
      </c>
      <c r="R12" s="72">
        <v>5.7710501419110596</v>
      </c>
      <c r="S12" s="71">
        <v>83.417456797853305</v>
      </c>
      <c r="T12" s="71">
        <v>86.660791390728505</v>
      </c>
      <c r="U12" s="73">
        <v>-3.8880765697937498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232373.2415</v>
      </c>
      <c r="E13" s="71">
        <v>313578.21509999997</v>
      </c>
      <c r="F13" s="72">
        <v>74.103757949478805</v>
      </c>
      <c r="G13" s="71">
        <v>251571.94810000001</v>
      </c>
      <c r="H13" s="72">
        <v>-7.6314973688435801</v>
      </c>
      <c r="I13" s="71">
        <v>69397.765599999999</v>
      </c>
      <c r="J13" s="72">
        <v>29.864783549098998</v>
      </c>
      <c r="K13" s="71">
        <v>68816.110499999995</v>
      </c>
      <c r="L13" s="72">
        <v>27.354445127819101</v>
      </c>
      <c r="M13" s="72">
        <v>8.4523100154000001E-3</v>
      </c>
      <c r="N13" s="71">
        <v>3756288.4426000002</v>
      </c>
      <c r="O13" s="71">
        <v>81972259.463499993</v>
      </c>
      <c r="P13" s="71">
        <v>10212</v>
      </c>
      <c r="Q13" s="71">
        <v>9736</v>
      </c>
      <c r="R13" s="72">
        <v>4.8890714872637604</v>
      </c>
      <c r="S13" s="71">
        <v>22.754919849197002</v>
      </c>
      <c r="T13" s="71">
        <v>23.869077341824202</v>
      </c>
      <c r="U13" s="73">
        <v>-4.8963367043740602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129723.4721</v>
      </c>
      <c r="E14" s="71">
        <v>140744.67610000001</v>
      </c>
      <c r="F14" s="72">
        <v>92.169363484719398</v>
      </c>
      <c r="G14" s="71">
        <v>150266.40410000001</v>
      </c>
      <c r="H14" s="72">
        <v>-13.6710079162665</v>
      </c>
      <c r="I14" s="71">
        <v>-1900.3474000000001</v>
      </c>
      <c r="J14" s="72">
        <v>-1.46492178264785</v>
      </c>
      <c r="K14" s="71">
        <v>114.39830000000001</v>
      </c>
      <c r="L14" s="72">
        <v>7.6130323797374E-2</v>
      </c>
      <c r="M14" s="72">
        <v>-17.611675173494699</v>
      </c>
      <c r="N14" s="71">
        <v>2020571.0467000001</v>
      </c>
      <c r="O14" s="71">
        <v>43398846.962200001</v>
      </c>
      <c r="P14" s="71">
        <v>2810</v>
      </c>
      <c r="Q14" s="71">
        <v>2581</v>
      </c>
      <c r="R14" s="72">
        <v>8.8725300271212699</v>
      </c>
      <c r="S14" s="71">
        <v>46.164936690391499</v>
      </c>
      <c r="T14" s="71">
        <v>47.585189461449097</v>
      </c>
      <c r="U14" s="73">
        <v>-3.0764750758408299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84626.438999999998</v>
      </c>
      <c r="E15" s="71">
        <v>118125.66</v>
      </c>
      <c r="F15" s="72">
        <v>71.641029561231704</v>
      </c>
      <c r="G15" s="71">
        <v>251167.18969999999</v>
      </c>
      <c r="H15" s="72">
        <v>-66.306730150112401</v>
      </c>
      <c r="I15" s="71">
        <v>15549.073399999999</v>
      </c>
      <c r="J15" s="72">
        <v>18.373777254174701</v>
      </c>
      <c r="K15" s="71">
        <v>-122811.6027</v>
      </c>
      <c r="L15" s="72">
        <v>-48.8963557886239</v>
      </c>
      <c r="M15" s="72">
        <v>-1.12660915628618</v>
      </c>
      <c r="N15" s="71">
        <v>1636663.7047999999</v>
      </c>
      <c r="O15" s="71">
        <v>33523994.57</v>
      </c>
      <c r="P15" s="71">
        <v>4657</v>
      </c>
      <c r="Q15" s="71">
        <v>3454</v>
      </c>
      <c r="R15" s="72">
        <v>34.829183555298201</v>
      </c>
      <c r="S15" s="71">
        <v>18.171878677260001</v>
      </c>
      <c r="T15" s="71">
        <v>22.815104979733601</v>
      </c>
      <c r="U15" s="73">
        <v>-25.551713088884199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823284.16139999998</v>
      </c>
      <c r="E16" s="71">
        <v>1036883.6516</v>
      </c>
      <c r="F16" s="72">
        <v>79.399859389199804</v>
      </c>
      <c r="G16" s="71">
        <v>737590.00780000002</v>
      </c>
      <c r="H16" s="72">
        <v>11.6181283224808</v>
      </c>
      <c r="I16" s="71">
        <v>36905.422599999998</v>
      </c>
      <c r="J16" s="72">
        <v>4.48270771263741</v>
      </c>
      <c r="K16" s="71">
        <v>36468.953099999999</v>
      </c>
      <c r="L16" s="72">
        <v>4.9443393639205402</v>
      </c>
      <c r="M16" s="72">
        <v>1.1968248685482999E-2</v>
      </c>
      <c r="N16" s="71">
        <v>13377726.051999999</v>
      </c>
      <c r="O16" s="71">
        <v>249582345.36919999</v>
      </c>
      <c r="P16" s="71">
        <v>48706</v>
      </c>
      <c r="Q16" s="71">
        <v>50364</v>
      </c>
      <c r="R16" s="72">
        <v>-3.2920339925343498</v>
      </c>
      <c r="S16" s="71">
        <v>16.903136397979701</v>
      </c>
      <c r="T16" s="71">
        <v>15.773292764673201</v>
      </c>
      <c r="U16" s="73">
        <v>6.6842247894395603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532489.65960000001</v>
      </c>
      <c r="E17" s="71">
        <v>683475.55379999999</v>
      </c>
      <c r="F17" s="72">
        <v>77.909101011653505</v>
      </c>
      <c r="G17" s="71">
        <v>494881.32380000001</v>
      </c>
      <c r="H17" s="72">
        <v>7.5994655670616797</v>
      </c>
      <c r="I17" s="71">
        <v>46192.830099999999</v>
      </c>
      <c r="J17" s="72">
        <v>8.6748783318533391</v>
      </c>
      <c r="K17" s="71">
        <v>-29027.029900000001</v>
      </c>
      <c r="L17" s="72">
        <v>-5.8654526861334801</v>
      </c>
      <c r="M17" s="72">
        <v>-2.59137294649633</v>
      </c>
      <c r="N17" s="71">
        <v>6770187.5909000002</v>
      </c>
      <c r="O17" s="71">
        <v>233729427.47029999</v>
      </c>
      <c r="P17" s="71">
        <v>12202</v>
      </c>
      <c r="Q17" s="71">
        <v>11859</v>
      </c>
      <c r="R17" s="72">
        <v>2.8923180706636402</v>
      </c>
      <c r="S17" s="71">
        <v>43.639539386985703</v>
      </c>
      <c r="T17" s="71">
        <v>37.677943806391802</v>
      </c>
      <c r="U17" s="73">
        <v>13.6609956574653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1863194.8455999999</v>
      </c>
      <c r="E18" s="71">
        <v>1953269.5932</v>
      </c>
      <c r="F18" s="72">
        <v>95.388514319089296</v>
      </c>
      <c r="G18" s="71">
        <v>1871200.571</v>
      </c>
      <c r="H18" s="72">
        <v>-0.42783897803757598</v>
      </c>
      <c r="I18" s="71">
        <v>302570.43310000002</v>
      </c>
      <c r="J18" s="72">
        <v>16.239333949132099</v>
      </c>
      <c r="K18" s="71">
        <v>287373.4313</v>
      </c>
      <c r="L18" s="72">
        <v>15.3577032710301</v>
      </c>
      <c r="M18" s="72">
        <v>5.2882417595992999E-2</v>
      </c>
      <c r="N18" s="71">
        <v>24491787.5973</v>
      </c>
      <c r="O18" s="71">
        <v>548656577.06690001</v>
      </c>
      <c r="P18" s="71">
        <v>86127</v>
      </c>
      <c r="Q18" s="71">
        <v>83769</v>
      </c>
      <c r="R18" s="72">
        <v>2.8148837875586499</v>
      </c>
      <c r="S18" s="71">
        <v>21.633109775099602</v>
      </c>
      <c r="T18" s="71">
        <v>20.981852709236101</v>
      </c>
      <c r="U18" s="73">
        <v>3.0104643883103002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402757.03269999998</v>
      </c>
      <c r="E19" s="71">
        <v>536073.27269999997</v>
      </c>
      <c r="F19" s="72">
        <v>75.130966830609495</v>
      </c>
      <c r="G19" s="71">
        <v>733485.30489999999</v>
      </c>
      <c r="H19" s="72">
        <v>-45.0899656735577</v>
      </c>
      <c r="I19" s="71">
        <v>49000.842299999997</v>
      </c>
      <c r="J19" s="72">
        <v>12.166352992400499</v>
      </c>
      <c r="K19" s="71">
        <v>47045.071199999998</v>
      </c>
      <c r="L19" s="72">
        <v>6.4139078023402103</v>
      </c>
      <c r="M19" s="72">
        <v>4.1572284834802999E-2</v>
      </c>
      <c r="N19" s="71">
        <v>7276617.7465000004</v>
      </c>
      <c r="O19" s="71">
        <v>164477642.74970001</v>
      </c>
      <c r="P19" s="71">
        <v>9227</v>
      </c>
      <c r="Q19" s="71">
        <v>9071</v>
      </c>
      <c r="R19" s="72">
        <v>1.7197662881711</v>
      </c>
      <c r="S19" s="71">
        <v>43.649835558686497</v>
      </c>
      <c r="T19" s="71">
        <v>56.871127858008997</v>
      </c>
      <c r="U19" s="73">
        <v>-30.2894435456619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948651.9841</v>
      </c>
      <c r="E20" s="71">
        <v>1040418.0233</v>
      </c>
      <c r="F20" s="72">
        <v>91.179887588938897</v>
      </c>
      <c r="G20" s="71">
        <v>871054.9926</v>
      </c>
      <c r="H20" s="72">
        <v>8.9083917960657999</v>
      </c>
      <c r="I20" s="71">
        <v>29247.188900000001</v>
      </c>
      <c r="J20" s="72">
        <v>3.0830261666239198</v>
      </c>
      <c r="K20" s="71">
        <v>74023.7745</v>
      </c>
      <c r="L20" s="72">
        <v>8.4981746421138702</v>
      </c>
      <c r="M20" s="72">
        <v>-0.60489465583790303</v>
      </c>
      <c r="N20" s="71">
        <v>14490673.446900001</v>
      </c>
      <c r="O20" s="71">
        <v>267976935.271</v>
      </c>
      <c r="P20" s="71">
        <v>41845</v>
      </c>
      <c r="Q20" s="71">
        <v>39406</v>
      </c>
      <c r="R20" s="72">
        <v>6.1894127797797402</v>
      </c>
      <c r="S20" s="71">
        <v>22.670617376030599</v>
      </c>
      <c r="T20" s="71">
        <v>21.5214026569558</v>
      </c>
      <c r="U20" s="73">
        <v>5.0691813990467001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369958.91230000003</v>
      </c>
      <c r="E21" s="71">
        <v>398727.641</v>
      </c>
      <c r="F21" s="72">
        <v>92.784867227200905</v>
      </c>
      <c r="G21" s="71">
        <v>384101.09259999997</v>
      </c>
      <c r="H21" s="72">
        <v>-3.6818901514366602</v>
      </c>
      <c r="I21" s="71">
        <v>44906.484900000003</v>
      </c>
      <c r="J21" s="72">
        <v>12.1382357356444</v>
      </c>
      <c r="K21" s="71">
        <v>39831.595999999998</v>
      </c>
      <c r="L21" s="72">
        <v>10.3700814101772</v>
      </c>
      <c r="M21" s="72">
        <v>0.12740862555444701</v>
      </c>
      <c r="N21" s="71">
        <v>5072888.3541999999</v>
      </c>
      <c r="O21" s="71">
        <v>100325795.8017</v>
      </c>
      <c r="P21" s="71">
        <v>32373</v>
      </c>
      <c r="Q21" s="71">
        <v>29174</v>
      </c>
      <c r="R21" s="72">
        <v>10.965243024610899</v>
      </c>
      <c r="S21" s="71">
        <v>11.4280082877707</v>
      </c>
      <c r="T21" s="71">
        <v>11.239065037362</v>
      </c>
      <c r="U21" s="73">
        <v>1.6533349088557401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1375916.3396999999</v>
      </c>
      <c r="E22" s="71">
        <v>1295719.2401999999</v>
      </c>
      <c r="F22" s="72">
        <v>106.189388643146</v>
      </c>
      <c r="G22" s="71">
        <v>1132978.7982999999</v>
      </c>
      <c r="H22" s="72">
        <v>21.442373128651699</v>
      </c>
      <c r="I22" s="71">
        <v>149076.6355</v>
      </c>
      <c r="J22" s="72">
        <v>10.8347165593298</v>
      </c>
      <c r="K22" s="71">
        <v>119840.2429</v>
      </c>
      <c r="L22" s="72">
        <v>10.577447969884</v>
      </c>
      <c r="M22" s="72">
        <v>0.24396139303886599</v>
      </c>
      <c r="N22" s="71">
        <v>19194316.4133</v>
      </c>
      <c r="O22" s="71">
        <v>331467881.83630002</v>
      </c>
      <c r="P22" s="71">
        <v>84122</v>
      </c>
      <c r="Q22" s="71">
        <v>85126</v>
      </c>
      <c r="R22" s="72">
        <v>-1.1794281418133099</v>
      </c>
      <c r="S22" s="71">
        <v>16.356200990228501</v>
      </c>
      <c r="T22" s="71">
        <v>16.249685655381398</v>
      </c>
      <c r="U22" s="73">
        <v>0.65122295153179699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2594733.0660999999</v>
      </c>
      <c r="E23" s="71">
        <v>3127883.9940999998</v>
      </c>
      <c r="F23" s="72">
        <v>82.954900852919707</v>
      </c>
      <c r="G23" s="71">
        <v>2293718.9679999999</v>
      </c>
      <c r="H23" s="72">
        <v>13.123407980641501</v>
      </c>
      <c r="I23" s="71">
        <v>294515.65480000002</v>
      </c>
      <c r="J23" s="72">
        <v>11.350518427033</v>
      </c>
      <c r="K23" s="71">
        <v>188272.56479999999</v>
      </c>
      <c r="L23" s="72">
        <v>8.2081792681064005</v>
      </c>
      <c r="M23" s="72">
        <v>0.56430468301561099</v>
      </c>
      <c r="N23" s="71">
        <v>40367895.098700002</v>
      </c>
      <c r="O23" s="71">
        <v>707424089.0072</v>
      </c>
      <c r="P23" s="71">
        <v>83646</v>
      </c>
      <c r="Q23" s="71">
        <v>77034</v>
      </c>
      <c r="R23" s="72">
        <v>8.5832229924449006</v>
      </c>
      <c r="S23" s="71">
        <v>31.0204082215527</v>
      </c>
      <c r="T23" s="71">
        <v>30.047603346574199</v>
      </c>
      <c r="U23" s="73">
        <v>3.1360157094986101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301324.76640000002</v>
      </c>
      <c r="E24" s="71">
        <v>337673.55190000002</v>
      </c>
      <c r="F24" s="72">
        <v>89.235524874401605</v>
      </c>
      <c r="G24" s="71">
        <v>268519.98570000002</v>
      </c>
      <c r="H24" s="72">
        <v>12.2168860595169</v>
      </c>
      <c r="I24" s="71">
        <v>45481.748699999996</v>
      </c>
      <c r="J24" s="72">
        <v>15.0939297965386</v>
      </c>
      <c r="K24" s="71">
        <v>53080.9853</v>
      </c>
      <c r="L24" s="72">
        <v>19.767983065254601</v>
      </c>
      <c r="M24" s="72">
        <v>-0.14316306596516801</v>
      </c>
      <c r="N24" s="71">
        <v>3844210.5436999998</v>
      </c>
      <c r="O24" s="71">
        <v>66777455.095799997</v>
      </c>
      <c r="P24" s="71">
        <v>30335</v>
      </c>
      <c r="Q24" s="71">
        <v>26150</v>
      </c>
      <c r="R24" s="72">
        <v>16.003824091778199</v>
      </c>
      <c r="S24" s="71">
        <v>9.9332377253997102</v>
      </c>
      <c r="T24" s="71">
        <v>10.0308769866157</v>
      </c>
      <c r="U24" s="73">
        <v>-0.98295504361387398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275015.04920000001</v>
      </c>
      <c r="E25" s="71">
        <v>301995.61719999998</v>
      </c>
      <c r="F25" s="72">
        <v>91.0659074293347</v>
      </c>
      <c r="G25" s="71">
        <v>242956.00870000001</v>
      </c>
      <c r="H25" s="72">
        <v>13.1954096017383</v>
      </c>
      <c r="I25" s="71">
        <v>20388.643899999999</v>
      </c>
      <c r="J25" s="72">
        <v>7.4136466201792102</v>
      </c>
      <c r="K25" s="71">
        <v>20670.763900000002</v>
      </c>
      <c r="L25" s="72">
        <v>8.5080274452170794</v>
      </c>
      <c r="M25" s="72">
        <v>-1.3648261929981E-2</v>
      </c>
      <c r="N25" s="71">
        <v>3775127.7653000001</v>
      </c>
      <c r="O25" s="71">
        <v>73637592.869000003</v>
      </c>
      <c r="P25" s="71">
        <v>21232</v>
      </c>
      <c r="Q25" s="71">
        <v>18961</v>
      </c>
      <c r="R25" s="72">
        <v>11.9772163915405</v>
      </c>
      <c r="S25" s="71">
        <v>12.9528564996232</v>
      </c>
      <c r="T25" s="71">
        <v>12.7187979431465</v>
      </c>
      <c r="U25" s="73">
        <v>1.80700339329445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565242.36849999998</v>
      </c>
      <c r="E26" s="71">
        <v>602658.81469999999</v>
      </c>
      <c r="F26" s="72">
        <v>93.791437993215894</v>
      </c>
      <c r="G26" s="71">
        <v>530311.46499999997</v>
      </c>
      <c r="H26" s="72">
        <v>6.5868656073652803</v>
      </c>
      <c r="I26" s="71">
        <v>107119.0393</v>
      </c>
      <c r="J26" s="72">
        <v>18.950992577620301</v>
      </c>
      <c r="K26" s="71">
        <v>103048.341</v>
      </c>
      <c r="L26" s="72">
        <v>19.431663805345</v>
      </c>
      <c r="M26" s="72">
        <v>3.9502802864142997E-2</v>
      </c>
      <c r="N26" s="71">
        <v>9084075.9597999994</v>
      </c>
      <c r="O26" s="71">
        <v>158514185.42129999</v>
      </c>
      <c r="P26" s="71">
        <v>43001</v>
      </c>
      <c r="Q26" s="71">
        <v>40333</v>
      </c>
      <c r="R26" s="72">
        <v>6.6149307019066201</v>
      </c>
      <c r="S26" s="71">
        <v>13.144865665914701</v>
      </c>
      <c r="T26" s="71">
        <v>13.985256861627001</v>
      </c>
      <c r="U26" s="73">
        <v>-6.3933037968686204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276726.2977</v>
      </c>
      <c r="E27" s="71">
        <v>328661.19429999997</v>
      </c>
      <c r="F27" s="72">
        <v>84.198044216746197</v>
      </c>
      <c r="G27" s="71">
        <v>312174.98859999998</v>
      </c>
      <c r="H27" s="72">
        <v>-11.355391108998001</v>
      </c>
      <c r="I27" s="71">
        <v>76727.200800000006</v>
      </c>
      <c r="J27" s="72">
        <v>27.7267471280161</v>
      </c>
      <c r="K27" s="71">
        <v>103669.9059</v>
      </c>
      <c r="L27" s="72">
        <v>33.208908364159697</v>
      </c>
      <c r="M27" s="72">
        <v>-0.25988935618393399</v>
      </c>
      <c r="N27" s="71">
        <v>3270628.324</v>
      </c>
      <c r="O27" s="71">
        <v>59090546.886200003</v>
      </c>
      <c r="P27" s="71">
        <v>35698</v>
      </c>
      <c r="Q27" s="71">
        <v>34938</v>
      </c>
      <c r="R27" s="72">
        <v>2.1752819279867301</v>
      </c>
      <c r="S27" s="71">
        <v>7.7518711888621201</v>
      </c>
      <c r="T27" s="71">
        <v>7.3988203589215198</v>
      </c>
      <c r="U27" s="73">
        <v>4.55439494980084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915721.16449999996</v>
      </c>
      <c r="E28" s="71">
        <v>958115.14939999999</v>
      </c>
      <c r="F28" s="72">
        <v>95.575272457955805</v>
      </c>
      <c r="G28" s="71">
        <v>880426.14939999999</v>
      </c>
      <c r="H28" s="72">
        <v>4.0088558391925497</v>
      </c>
      <c r="I28" s="71">
        <v>50452.2039</v>
      </c>
      <c r="J28" s="72">
        <v>5.5095596624708101</v>
      </c>
      <c r="K28" s="71">
        <v>47671.6518</v>
      </c>
      <c r="L28" s="72">
        <v>5.4146110758395398</v>
      </c>
      <c r="M28" s="72">
        <v>5.8327160797058998E-2</v>
      </c>
      <c r="N28" s="71">
        <v>13164048.267000001</v>
      </c>
      <c r="O28" s="71">
        <v>211230995.46509999</v>
      </c>
      <c r="P28" s="71">
        <v>42932</v>
      </c>
      <c r="Q28" s="71">
        <v>43556</v>
      </c>
      <c r="R28" s="72">
        <v>-1.4326384424648699</v>
      </c>
      <c r="S28" s="71">
        <v>21.3295715200783</v>
      </c>
      <c r="T28" s="71">
        <v>21.218825195151101</v>
      </c>
      <c r="U28" s="73">
        <v>0.51921495386319505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675093.36899999995</v>
      </c>
      <c r="E29" s="71">
        <v>760643.21169999999</v>
      </c>
      <c r="F29" s="72">
        <v>88.752960470284094</v>
      </c>
      <c r="G29" s="71">
        <v>591708.37009999994</v>
      </c>
      <c r="H29" s="72">
        <v>14.0922459633126</v>
      </c>
      <c r="I29" s="71">
        <v>103857.3336</v>
      </c>
      <c r="J29" s="72">
        <v>15.384143641322</v>
      </c>
      <c r="K29" s="71">
        <v>90703.036900000006</v>
      </c>
      <c r="L29" s="72">
        <v>15.329010283337899</v>
      </c>
      <c r="M29" s="72">
        <v>0.14502597872773099</v>
      </c>
      <c r="N29" s="71">
        <v>8726184.1502999999</v>
      </c>
      <c r="O29" s="71">
        <v>156567717.89109999</v>
      </c>
      <c r="P29" s="71">
        <v>100385</v>
      </c>
      <c r="Q29" s="71">
        <v>94472</v>
      </c>
      <c r="R29" s="72">
        <v>6.2589973748835597</v>
      </c>
      <c r="S29" s="71">
        <v>6.7250422772326601</v>
      </c>
      <c r="T29" s="71">
        <v>6.3438532242357502</v>
      </c>
      <c r="U29" s="73">
        <v>5.6682030726765902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1210414.4458000001</v>
      </c>
      <c r="E30" s="71">
        <v>1167401.1387</v>
      </c>
      <c r="F30" s="72">
        <v>103.684535304454</v>
      </c>
      <c r="G30" s="71">
        <v>1026304.5054</v>
      </c>
      <c r="H30" s="72">
        <v>17.939114505615802</v>
      </c>
      <c r="I30" s="71">
        <v>149466.20360000001</v>
      </c>
      <c r="J30" s="72">
        <v>12.348349288017101</v>
      </c>
      <c r="K30" s="71">
        <v>139445.8389</v>
      </c>
      <c r="L30" s="72">
        <v>13.587179844411899</v>
      </c>
      <c r="M30" s="72">
        <v>7.1858470493235002E-2</v>
      </c>
      <c r="N30" s="71">
        <v>17896816.0068</v>
      </c>
      <c r="O30" s="71">
        <v>291771196.46509999</v>
      </c>
      <c r="P30" s="71">
        <v>79169</v>
      </c>
      <c r="Q30" s="71">
        <v>77777</v>
      </c>
      <c r="R30" s="72">
        <v>1.7897321830361099</v>
      </c>
      <c r="S30" s="71">
        <v>15.288995008147101</v>
      </c>
      <c r="T30" s="71">
        <v>14.319704125898401</v>
      </c>
      <c r="U30" s="73">
        <v>6.3397946152262898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795335.21270000003</v>
      </c>
      <c r="E31" s="71">
        <v>915817.88430000003</v>
      </c>
      <c r="F31" s="72">
        <v>86.844254336429501</v>
      </c>
      <c r="G31" s="71">
        <v>830183.28350000002</v>
      </c>
      <c r="H31" s="72">
        <v>-4.1976358103818701</v>
      </c>
      <c r="I31" s="71">
        <v>47433.306700000001</v>
      </c>
      <c r="J31" s="72">
        <v>5.9639389709621504</v>
      </c>
      <c r="K31" s="71">
        <v>22971.5713</v>
      </c>
      <c r="L31" s="72">
        <v>2.7670481635276101</v>
      </c>
      <c r="M31" s="72">
        <v>1.0648699246794699</v>
      </c>
      <c r="N31" s="71">
        <v>13703889.017899999</v>
      </c>
      <c r="O31" s="71">
        <v>275722670.80440003</v>
      </c>
      <c r="P31" s="71">
        <v>30805</v>
      </c>
      <c r="Q31" s="71">
        <v>29132</v>
      </c>
      <c r="R31" s="72">
        <v>5.7428257586159601</v>
      </c>
      <c r="S31" s="71">
        <v>25.818380545366001</v>
      </c>
      <c r="T31" s="71">
        <v>24.859726987505098</v>
      </c>
      <c r="U31" s="73">
        <v>3.7130661862249301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121254.8253</v>
      </c>
      <c r="E32" s="71">
        <v>144037.54199999999</v>
      </c>
      <c r="F32" s="72">
        <v>84.182792636103201</v>
      </c>
      <c r="G32" s="71">
        <v>132118.5931</v>
      </c>
      <c r="H32" s="72">
        <v>-8.2227395441436997</v>
      </c>
      <c r="I32" s="71">
        <v>32342.0137</v>
      </c>
      <c r="J32" s="72">
        <v>26.672764254933099</v>
      </c>
      <c r="K32" s="71">
        <v>36222.3914</v>
      </c>
      <c r="L32" s="72">
        <v>27.416573663166002</v>
      </c>
      <c r="M32" s="72">
        <v>-0.107126491377927</v>
      </c>
      <c r="N32" s="71">
        <v>1578047.3892999999</v>
      </c>
      <c r="O32" s="71">
        <v>30000853.986200001</v>
      </c>
      <c r="P32" s="71">
        <v>25514</v>
      </c>
      <c r="Q32" s="71">
        <v>25375</v>
      </c>
      <c r="R32" s="72">
        <v>0.54778325123152605</v>
      </c>
      <c r="S32" s="71">
        <v>4.7524819824410098</v>
      </c>
      <c r="T32" s="71">
        <v>4.7250090561576403</v>
      </c>
      <c r="U32" s="73">
        <v>0.57807533799982402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1">
        <v>2.2124000000000001</v>
      </c>
      <c r="E33" s="74"/>
      <c r="F33" s="74"/>
      <c r="G33" s="74"/>
      <c r="H33" s="74"/>
      <c r="I33" s="71">
        <v>0</v>
      </c>
      <c r="J33" s="72">
        <v>0</v>
      </c>
      <c r="K33" s="74"/>
      <c r="L33" s="74"/>
      <c r="M33" s="74"/>
      <c r="N33" s="71">
        <v>10.531000000000001</v>
      </c>
      <c r="O33" s="71">
        <v>183.5264</v>
      </c>
      <c r="P33" s="71">
        <v>1</v>
      </c>
      <c r="Q33" s="74"/>
      <c r="R33" s="74"/>
      <c r="S33" s="71">
        <v>2.2124000000000001</v>
      </c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183777.6868</v>
      </c>
      <c r="E35" s="71">
        <v>187807.06630000001</v>
      </c>
      <c r="F35" s="72">
        <v>97.854511238909694</v>
      </c>
      <c r="G35" s="71">
        <v>173936.4852</v>
      </c>
      <c r="H35" s="72">
        <v>5.6579282884118101</v>
      </c>
      <c r="I35" s="71">
        <v>25915.261200000001</v>
      </c>
      <c r="J35" s="72">
        <v>14.1014187583081</v>
      </c>
      <c r="K35" s="71">
        <v>18747.676500000001</v>
      </c>
      <c r="L35" s="72">
        <v>10.7784611597981</v>
      </c>
      <c r="M35" s="72">
        <v>0.38231856091606897</v>
      </c>
      <c r="N35" s="71">
        <v>2518550.7535000001</v>
      </c>
      <c r="O35" s="71">
        <v>42883823.381300002</v>
      </c>
      <c r="P35" s="71">
        <v>12669</v>
      </c>
      <c r="Q35" s="71">
        <v>13828</v>
      </c>
      <c r="R35" s="72">
        <v>-8.3815446919294203</v>
      </c>
      <c r="S35" s="71">
        <v>14.506092572420901</v>
      </c>
      <c r="T35" s="71">
        <v>13.142490041943899</v>
      </c>
      <c r="U35" s="73">
        <v>9.4002056285610998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45531.69</v>
      </c>
      <c r="E36" s="74"/>
      <c r="F36" s="74"/>
      <c r="G36" s="74"/>
      <c r="H36" s="74"/>
      <c r="I36" s="71">
        <v>1768.92</v>
      </c>
      <c r="J36" s="72">
        <v>3.88503040409877</v>
      </c>
      <c r="K36" s="74"/>
      <c r="L36" s="74"/>
      <c r="M36" s="74"/>
      <c r="N36" s="71">
        <v>871180.96</v>
      </c>
      <c r="O36" s="71">
        <v>14564900.6</v>
      </c>
      <c r="P36" s="71">
        <v>49</v>
      </c>
      <c r="Q36" s="71">
        <v>38</v>
      </c>
      <c r="R36" s="72">
        <v>28.947368421052602</v>
      </c>
      <c r="S36" s="71">
        <v>929.21816326530598</v>
      </c>
      <c r="T36" s="71">
        <v>1113.3613157894699</v>
      </c>
      <c r="U36" s="73">
        <v>-19.816998828034301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160936.79999999999</v>
      </c>
      <c r="E37" s="71">
        <v>167661.2366</v>
      </c>
      <c r="F37" s="72">
        <v>95.989271738438305</v>
      </c>
      <c r="G37" s="71">
        <v>200798.38</v>
      </c>
      <c r="H37" s="72">
        <v>-19.851544619035302</v>
      </c>
      <c r="I37" s="71">
        <v>-24275.24</v>
      </c>
      <c r="J37" s="72">
        <v>-15.0837098786604</v>
      </c>
      <c r="K37" s="71">
        <v>-25165.439999999999</v>
      </c>
      <c r="L37" s="72">
        <v>-12.5326907517879</v>
      </c>
      <c r="M37" s="72">
        <v>-3.5373909615726999E-2</v>
      </c>
      <c r="N37" s="71">
        <v>3079350.72</v>
      </c>
      <c r="O37" s="71">
        <v>107680564.22</v>
      </c>
      <c r="P37" s="71">
        <v>64</v>
      </c>
      <c r="Q37" s="71">
        <v>69</v>
      </c>
      <c r="R37" s="72">
        <v>-7.2463768115942004</v>
      </c>
      <c r="S37" s="71">
        <v>2514.6374999999998</v>
      </c>
      <c r="T37" s="71">
        <v>1866.41985507246</v>
      </c>
      <c r="U37" s="73">
        <v>25.777776913274199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49011.99</v>
      </c>
      <c r="E38" s="71">
        <v>134284.4578</v>
      </c>
      <c r="F38" s="72">
        <v>36.4986319362418</v>
      </c>
      <c r="G38" s="71">
        <v>71362.38</v>
      </c>
      <c r="H38" s="72">
        <v>-31.319569218403299</v>
      </c>
      <c r="I38" s="71">
        <v>-3052.98</v>
      </c>
      <c r="J38" s="72">
        <v>-6.2290472188540003</v>
      </c>
      <c r="K38" s="71">
        <v>-2247.87</v>
      </c>
      <c r="L38" s="72">
        <v>-3.1499369836039701</v>
      </c>
      <c r="M38" s="72">
        <v>0.35816573022461301</v>
      </c>
      <c r="N38" s="71">
        <v>3668337.99</v>
      </c>
      <c r="O38" s="71">
        <v>113965081.06999999</v>
      </c>
      <c r="P38" s="71">
        <v>32</v>
      </c>
      <c r="Q38" s="71">
        <v>36</v>
      </c>
      <c r="R38" s="72">
        <v>-11.1111111111111</v>
      </c>
      <c r="S38" s="71">
        <v>1531.6246874999999</v>
      </c>
      <c r="T38" s="71">
        <v>2278.3716666666701</v>
      </c>
      <c r="U38" s="73">
        <v>-48.755219556139899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102783.88</v>
      </c>
      <c r="E39" s="71">
        <v>97063.272899999996</v>
      </c>
      <c r="F39" s="72">
        <v>105.893688651828</v>
      </c>
      <c r="G39" s="71">
        <v>99600.11</v>
      </c>
      <c r="H39" s="72">
        <v>3.1965526945703302</v>
      </c>
      <c r="I39" s="71">
        <v>-10794.95</v>
      </c>
      <c r="J39" s="72">
        <v>-10.5025710257289</v>
      </c>
      <c r="K39" s="71">
        <v>-12982.1</v>
      </c>
      <c r="L39" s="72">
        <v>-13.034222552565501</v>
      </c>
      <c r="M39" s="72">
        <v>-0.16847428382157001</v>
      </c>
      <c r="N39" s="71">
        <v>3032573.36</v>
      </c>
      <c r="O39" s="71">
        <v>74707778.680000007</v>
      </c>
      <c r="P39" s="71">
        <v>75</v>
      </c>
      <c r="Q39" s="71">
        <v>112</v>
      </c>
      <c r="R39" s="72">
        <v>-33.035714285714299</v>
      </c>
      <c r="S39" s="71">
        <v>1370.4517333333299</v>
      </c>
      <c r="T39" s="71">
        <v>1306.1901785714299</v>
      </c>
      <c r="U39" s="73">
        <v>4.6890782943228597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0</v>
      </c>
      <c r="H40" s="74"/>
      <c r="I40" s="74"/>
      <c r="J40" s="74"/>
      <c r="K40" s="71">
        <v>0</v>
      </c>
      <c r="L40" s="74"/>
      <c r="M40" s="74"/>
      <c r="N40" s="71">
        <v>123.52</v>
      </c>
      <c r="O40" s="71">
        <v>3999.94</v>
      </c>
      <c r="P40" s="74"/>
      <c r="Q40" s="71">
        <v>11</v>
      </c>
      <c r="R40" s="74"/>
      <c r="S40" s="74"/>
      <c r="T40" s="71">
        <v>2.9045454545454499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116656.41009999999</v>
      </c>
      <c r="E41" s="71">
        <v>94098.188599999994</v>
      </c>
      <c r="F41" s="72">
        <v>123.97306668239101</v>
      </c>
      <c r="G41" s="71">
        <v>224335.0448</v>
      </c>
      <c r="H41" s="72">
        <v>-47.999025206248099</v>
      </c>
      <c r="I41" s="71">
        <v>7113.5474999999997</v>
      </c>
      <c r="J41" s="72">
        <v>6.0978625125718704</v>
      </c>
      <c r="K41" s="71">
        <v>12074.9625</v>
      </c>
      <c r="L41" s="72">
        <v>5.3825573756276501</v>
      </c>
      <c r="M41" s="72">
        <v>-0.41088450585250302</v>
      </c>
      <c r="N41" s="71">
        <v>1802893.6676</v>
      </c>
      <c r="O41" s="71">
        <v>46648689.347900003</v>
      </c>
      <c r="P41" s="71">
        <v>192</v>
      </c>
      <c r="Q41" s="71">
        <v>183</v>
      </c>
      <c r="R41" s="72">
        <v>4.9180327868852496</v>
      </c>
      <c r="S41" s="71">
        <v>607.58546927083296</v>
      </c>
      <c r="T41" s="71">
        <v>594.51216393442598</v>
      </c>
      <c r="U41" s="73">
        <v>2.1516816970782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256131.32550000001</v>
      </c>
      <c r="E42" s="71">
        <v>293407.87939999998</v>
      </c>
      <c r="F42" s="72">
        <v>87.295312594798702</v>
      </c>
      <c r="G42" s="71">
        <v>324710.09450000001</v>
      </c>
      <c r="H42" s="72">
        <v>-21.119999088910401</v>
      </c>
      <c r="I42" s="71">
        <v>16325.0542</v>
      </c>
      <c r="J42" s="72">
        <v>6.3737046486334599</v>
      </c>
      <c r="K42" s="71">
        <v>16194.133900000001</v>
      </c>
      <c r="L42" s="72">
        <v>4.9872591503311003</v>
      </c>
      <c r="M42" s="72">
        <v>8.0844274110889996E-3</v>
      </c>
      <c r="N42" s="71">
        <v>4779184.4167999998</v>
      </c>
      <c r="O42" s="71">
        <v>119015733.133</v>
      </c>
      <c r="P42" s="71">
        <v>1399</v>
      </c>
      <c r="Q42" s="71">
        <v>1468</v>
      </c>
      <c r="R42" s="72">
        <v>-4.7002724795640303</v>
      </c>
      <c r="S42" s="71">
        <v>183.08171944245899</v>
      </c>
      <c r="T42" s="71">
        <v>192.41687009536801</v>
      </c>
      <c r="U42" s="73">
        <v>-5.0988982850594899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42074.400000000001</v>
      </c>
      <c r="E43" s="71">
        <v>72143.288199999995</v>
      </c>
      <c r="F43" s="72">
        <v>58.320602026565197</v>
      </c>
      <c r="G43" s="71">
        <v>80364.12</v>
      </c>
      <c r="H43" s="72">
        <v>-47.6452924514074</v>
      </c>
      <c r="I43" s="71">
        <v>-4190.12</v>
      </c>
      <c r="J43" s="72">
        <v>-9.9588348259274007</v>
      </c>
      <c r="K43" s="71">
        <v>-6918.61</v>
      </c>
      <c r="L43" s="72">
        <v>-8.6090782802076404</v>
      </c>
      <c r="M43" s="72">
        <v>-0.39436967830243402</v>
      </c>
      <c r="N43" s="71">
        <v>1195997.76</v>
      </c>
      <c r="O43" s="71">
        <v>48127841.590000004</v>
      </c>
      <c r="P43" s="71">
        <v>30</v>
      </c>
      <c r="Q43" s="71">
        <v>62</v>
      </c>
      <c r="R43" s="72">
        <v>-51.612903225806498</v>
      </c>
      <c r="S43" s="71">
        <v>1402.48</v>
      </c>
      <c r="T43" s="71">
        <v>1181.7208064516101</v>
      </c>
      <c r="U43" s="73">
        <v>15.7406304224222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41162.42</v>
      </c>
      <c r="E44" s="71">
        <v>14680.209500000001</v>
      </c>
      <c r="F44" s="72">
        <v>280.39395486828698</v>
      </c>
      <c r="G44" s="71">
        <v>73086.38</v>
      </c>
      <c r="H44" s="72">
        <v>-43.679766325818797</v>
      </c>
      <c r="I44" s="71">
        <v>5404.71</v>
      </c>
      <c r="J44" s="72">
        <v>13.130204686702101</v>
      </c>
      <c r="K44" s="71">
        <v>8520.93</v>
      </c>
      <c r="L44" s="72">
        <v>11.658711240042299</v>
      </c>
      <c r="M44" s="72">
        <v>-0.36571360168432299</v>
      </c>
      <c r="N44" s="71">
        <v>903060.23</v>
      </c>
      <c r="O44" s="71">
        <v>19220881.32</v>
      </c>
      <c r="P44" s="71">
        <v>36</v>
      </c>
      <c r="Q44" s="71">
        <v>35</v>
      </c>
      <c r="R44" s="72">
        <v>2.8571428571428501</v>
      </c>
      <c r="S44" s="71">
        <v>1143.40055555556</v>
      </c>
      <c r="T44" s="71">
        <v>1100.538</v>
      </c>
      <c r="U44" s="73">
        <v>3.7486911605294302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10579.055899999999</v>
      </c>
      <c r="E45" s="77"/>
      <c r="F45" s="77"/>
      <c r="G45" s="76">
        <v>9133.2225999999991</v>
      </c>
      <c r="H45" s="78">
        <v>15.8304835360084</v>
      </c>
      <c r="I45" s="76">
        <v>900.85249999999996</v>
      </c>
      <c r="J45" s="78">
        <v>8.5154337827064506</v>
      </c>
      <c r="K45" s="76">
        <v>1130.2438999999999</v>
      </c>
      <c r="L45" s="78">
        <v>12.3750832482721</v>
      </c>
      <c r="M45" s="78">
        <v>-0.20295743246214401</v>
      </c>
      <c r="N45" s="76">
        <v>233787.84299999999</v>
      </c>
      <c r="O45" s="76">
        <v>6098254.3629999999</v>
      </c>
      <c r="P45" s="76">
        <v>18</v>
      </c>
      <c r="Q45" s="76">
        <v>32</v>
      </c>
      <c r="R45" s="78">
        <v>-43.75</v>
      </c>
      <c r="S45" s="76">
        <v>587.72532777777803</v>
      </c>
      <c r="T45" s="76">
        <v>751.84981562500002</v>
      </c>
      <c r="U45" s="79">
        <v>-27.925372634149699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F35" sqref="F35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55394</v>
      </c>
      <c r="D2" s="32">
        <v>609113.34548974398</v>
      </c>
      <c r="E2" s="32">
        <v>459423.40859572601</v>
      </c>
      <c r="F2" s="32">
        <v>149689.93689401701</v>
      </c>
      <c r="G2" s="32">
        <v>459423.40859572601</v>
      </c>
      <c r="H2" s="32">
        <v>0.24575054544842101</v>
      </c>
    </row>
    <row r="3" spans="1:8" ht="14.25" x14ac:dyDescent="0.2">
      <c r="A3" s="32">
        <v>2</v>
      </c>
      <c r="B3" s="33">
        <v>13</v>
      </c>
      <c r="C3" s="32">
        <v>14391</v>
      </c>
      <c r="D3" s="32">
        <v>126647.703884502</v>
      </c>
      <c r="E3" s="32">
        <v>102533.597737077</v>
      </c>
      <c r="F3" s="32">
        <v>24114.106147424602</v>
      </c>
      <c r="G3" s="32">
        <v>102533.597737077</v>
      </c>
      <c r="H3" s="32">
        <v>0.19040302672534601</v>
      </c>
    </row>
    <row r="4" spans="1:8" ht="14.25" x14ac:dyDescent="0.2">
      <c r="A4" s="32">
        <v>3</v>
      </c>
      <c r="B4" s="33">
        <v>14</v>
      </c>
      <c r="C4" s="32">
        <v>111769</v>
      </c>
      <c r="D4" s="32">
        <v>149854.03592905999</v>
      </c>
      <c r="E4" s="32">
        <v>108315.398376068</v>
      </c>
      <c r="F4" s="32">
        <v>41538.637552991502</v>
      </c>
      <c r="G4" s="32">
        <v>108315.398376068</v>
      </c>
      <c r="H4" s="32">
        <v>0.27719398610428903</v>
      </c>
    </row>
    <row r="5" spans="1:8" ht="14.25" x14ac:dyDescent="0.2">
      <c r="A5" s="32">
        <v>4</v>
      </c>
      <c r="B5" s="33">
        <v>15</v>
      </c>
      <c r="C5" s="32">
        <v>2913</v>
      </c>
      <c r="D5" s="32">
        <v>38039.360411111098</v>
      </c>
      <c r="E5" s="32">
        <v>29590.337355555599</v>
      </c>
      <c r="F5" s="32">
        <v>8449.0230555555609</v>
      </c>
      <c r="G5" s="32">
        <v>29590.337355555599</v>
      </c>
      <c r="H5" s="32">
        <v>0.22211264764293001</v>
      </c>
    </row>
    <row r="6" spans="1:8" ht="14.25" x14ac:dyDescent="0.2">
      <c r="A6" s="32">
        <v>5</v>
      </c>
      <c r="B6" s="33">
        <v>16</v>
      </c>
      <c r="C6" s="32">
        <v>9004</v>
      </c>
      <c r="D6" s="32">
        <v>93260.727456410299</v>
      </c>
      <c r="E6" s="32">
        <v>80438.026146153803</v>
      </c>
      <c r="F6" s="32">
        <v>12822.7013102564</v>
      </c>
      <c r="G6" s="32">
        <v>80438.026146153803</v>
      </c>
      <c r="H6" s="32">
        <v>0.137493044070986</v>
      </c>
    </row>
    <row r="7" spans="1:8" ht="14.25" x14ac:dyDescent="0.2">
      <c r="A7" s="32">
        <v>6</v>
      </c>
      <c r="B7" s="33">
        <v>17</v>
      </c>
      <c r="C7" s="32">
        <v>19661</v>
      </c>
      <c r="D7" s="32">
        <v>232373.491966667</v>
      </c>
      <c r="E7" s="32">
        <v>162975.47424188</v>
      </c>
      <c r="F7" s="32">
        <v>69398.017724786303</v>
      </c>
      <c r="G7" s="32">
        <v>162975.47424188</v>
      </c>
      <c r="H7" s="32">
        <v>0.298648598587748</v>
      </c>
    </row>
    <row r="8" spans="1:8" ht="14.25" x14ac:dyDescent="0.2">
      <c r="A8" s="32">
        <v>7</v>
      </c>
      <c r="B8" s="33">
        <v>18</v>
      </c>
      <c r="C8" s="32">
        <v>63747</v>
      </c>
      <c r="D8" s="32">
        <v>129723.478682906</v>
      </c>
      <c r="E8" s="32">
        <v>131623.81858974401</v>
      </c>
      <c r="F8" s="32">
        <v>-1900.33990683761</v>
      </c>
      <c r="G8" s="32">
        <v>131623.81858974401</v>
      </c>
      <c r="H8" s="32">
        <v>-1.46491593205172E-2</v>
      </c>
    </row>
    <row r="9" spans="1:8" ht="14.25" x14ac:dyDescent="0.2">
      <c r="A9" s="32">
        <v>8</v>
      </c>
      <c r="B9" s="33">
        <v>19</v>
      </c>
      <c r="C9" s="32">
        <v>15037</v>
      </c>
      <c r="D9" s="32">
        <v>84626.573119658104</v>
      </c>
      <c r="E9" s="32">
        <v>69077.366130769195</v>
      </c>
      <c r="F9" s="32">
        <v>15549.2069888889</v>
      </c>
      <c r="G9" s="32">
        <v>69077.366130769195</v>
      </c>
      <c r="H9" s="32">
        <v>0.18373905991564901</v>
      </c>
    </row>
    <row r="10" spans="1:8" ht="14.25" x14ac:dyDescent="0.2">
      <c r="A10" s="32">
        <v>9</v>
      </c>
      <c r="B10" s="33">
        <v>21</v>
      </c>
      <c r="C10" s="32">
        <v>199881</v>
      </c>
      <c r="D10" s="32">
        <v>823283.73031709401</v>
      </c>
      <c r="E10" s="32">
        <v>786378.73773076897</v>
      </c>
      <c r="F10" s="32">
        <v>36904.992586324799</v>
      </c>
      <c r="G10" s="32">
        <v>786378.73773076897</v>
      </c>
      <c r="H10" s="35">
        <v>4.4826578283176502E-2</v>
      </c>
    </row>
    <row r="11" spans="1:8" ht="14.25" x14ac:dyDescent="0.2">
      <c r="A11" s="32">
        <v>10</v>
      </c>
      <c r="B11" s="33">
        <v>22</v>
      </c>
      <c r="C11" s="32">
        <v>42731</v>
      </c>
      <c r="D11" s="32">
        <v>532489.64242307702</v>
      </c>
      <c r="E11" s="32">
        <v>486296.82812222198</v>
      </c>
      <c r="F11" s="32">
        <v>46192.814300854698</v>
      </c>
      <c r="G11" s="32">
        <v>486296.82812222198</v>
      </c>
      <c r="H11" s="32">
        <v>8.6748756446521302E-2</v>
      </c>
    </row>
    <row r="12" spans="1:8" ht="14.25" x14ac:dyDescent="0.2">
      <c r="A12" s="32">
        <v>11</v>
      </c>
      <c r="B12" s="33">
        <v>23</v>
      </c>
      <c r="C12" s="32">
        <v>237569.77</v>
      </c>
      <c r="D12" s="32">
        <v>1863194.49469168</v>
      </c>
      <c r="E12" s="32">
        <v>1560624.37924763</v>
      </c>
      <c r="F12" s="32">
        <v>302570.11544405099</v>
      </c>
      <c r="G12" s="32">
        <v>1560624.37924763</v>
      </c>
      <c r="H12" s="32">
        <v>0.16239319958602599</v>
      </c>
    </row>
    <row r="13" spans="1:8" ht="14.25" x14ac:dyDescent="0.2">
      <c r="A13" s="32">
        <v>12</v>
      </c>
      <c r="B13" s="33">
        <v>24</v>
      </c>
      <c r="C13" s="32">
        <v>14706</v>
      </c>
      <c r="D13" s="32">
        <v>402757.07207777799</v>
      </c>
      <c r="E13" s="32">
        <v>353756.19024188002</v>
      </c>
      <c r="F13" s="32">
        <v>49000.881835897402</v>
      </c>
      <c r="G13" s="32">
        <v>353756.19024188002</v>
      </c>
      <c r="H13" s="32">
        <v>0.121663616192032</v>
      </c>
    </row>
    <row r="14" spans="1:8" ht="14.25" x14ac:dyDescent="0.2">
      <c r="A14" s="32">
        <v>13</v>
      </c>
      <c r="B14" s="33">
        <v>25</v>
      </c>
      <c r="C14" s="32">
        <v>85981</v>
      </c>
      <c r="D14" s="32">
        <v>948652.12219999998</v>
      </c>
      <c r="E14" s="32">
        <v>919404.79520000005</v>
      </c>
      <c r="F14" s="32">
        <v>29247.327000000001</v>
      </c>
      <c r="G14" s="32">
        <v>919404.79520000005</v>
      </c>
      <c r="H14" s="32">
        <v>3.0830402753090499E-2</v>
      </c>
    </row>
    <row r="15" spans="1:8" ht="14.25" x14ac:dyDescent="0.2">
      <c r="A15" s="32">
        <v>14</v>
      </c>
      <c r="B15" s="33">
        <v>26</v>
      </c>
      <c r="C15" s="32">
        <v>74361</v>
      </c>
      <c r="D15" s="32">
        <v>369958.11195135</v>
      </c>
      <c r="E15" s="32">
        <v>325052.42726351297</v>
      </c>
      <c r="F15" s="32">
        <v>44905.6846878375</v>
      </c>
      <c r="G15" s="32">
        <v>325052.42726351297</v>
      </c>
      <c r="H15" s="32">
        <v>0.121380456968444</v>
      </c>
    </row>
    <row r="16" spans="1:8" ht="14.25" x14ac:dyDescent="0.2">
      <c r="A16" s="32">
        <v>15</v>
      </c>
      <c r="B16" s="33">
        <v>27</v>
      </c>
      <c r="C16" s="32">
        <v>205271.81099999999</v>
      </c>
      <c r="D16" s="32">
        <v>1375917.7155333301</v>
      </c>
      <c r="E16" s="32">
        <v>1226839.7017000001</v>
      </c>
      <c r="F16" s="32">
        <v>149078.01383333301</v>
      </c>
      <c r="G16" s="32">
        <v>1226839.7017000001</v>
      </c>
      <c r="H16" s="32">
        <v>0.108348059008418</v>
      </c>
    </row>
    <row r="17" spans="1:8" ht="14.25" x14ac:dyDescent="0.2">
      <c r="A17" s="32">
        <v>16</v>
      </c>
      <c r="B17" s="33">
        <v>29</v>
      </c>
      <c r="C17" s="32">
        <v>200294</v>
      </c>
      <c r="D17" s="32">
        <v>2594734.4853367498</v>
      </c>
      <c r="E17" s="32">
        <v>2300217.4449495701</v>
      </c>
      <c r="F17" s="32">
        <v>294517.040387179</v>
      </c>
      <c r="G17" s="32">
        <v>2300217.4449495701</v>
      </c>
      <c r="H17" s="32">
        <v>0.113505656186227</v>
      </c>
    </row>
    <row r="18" spans="1:8" ht="14.25" x14ac:dyDescent="0.2">
      <c r="A18" s="32">
        <v>17</v>
      </c>
      <c r="B18" s="33">
        <v>31</v>
      </c>
      <c r="C18" s="32">
        <v>32968.837</v>
      </c>
      <c r="D18" s="32">
        <v>301324.78507975902</v>
      </c>
      <c r="E18" s="32">
        <v>255843.012919284</v>
      </c>
      <c r="F18" s="32">
        <v>45481.772160475797</v>
      </c>
      <c r="G18" s="32">
        <v>255843.012919284</v>
      </c>
      <c r="H18" s="32">
        <v>0.15093936646611</v>
      </c>
    </row>
    <row r="19" spans="1:8" ht="14.25" x14ac:dyDescent="0.2">
      <c r="A19" s="32">
        <v>18</v>
      </c>
      <c r="B19" s="33">
        <v>32</v>
      </c>
      <c r="C19" s="32">
        <v>18863.809000000001</v>
      </c>
      <c r="D19" s="32">
        <v>275015.05844691</v>
      </c>
      <c r="E19" s="32">
        <v>254626.40356054399</v>
      </c>
      <c r="F19" s="32">
        <v>20388.654886366399</v>
      </c>
      <c r="G19" s="32">
        <v>254626.40356054399</v>
      </c>
      <c r="H19" s="32">
        <v>7.4136503657316097E-2</v>
      </c>
    </row>
    <row r="20" spans="1:8" ht="14.25" x14ac:dyDescent="0.2">
      <c r="A20" s="32">
        <v>19</v>
      </c>
      <c r="B20" s="33">
        <v>33</v>
      </c>
      <c r="C20" s="32">
        <v>55821.084000000003</v>
      </c>
      <c r="D20" s="32">
        <v>565242.18034578301</v>
      </c>
      <c r="E20" s="32">
        <v>458123.31431837397</v>
      </c>
      <c r="F20" s="32">
        <v>107118.86602740901</v>
      </c>
      <c r="G20" s="32">
        <v>458123.31431837397</v>
      </c>
      <c r="H20" s="32">
        <v>0.18950968231330401</v>
      </c>
    </row>
    <row r="21" spans="1:8" ht="14.25" x14ac:dyDescent="0.2">
      <c r="A21" s="32">
        <v>20</v>
      </c>
      <c r="B21" s="33">
        <v>34</v>
      </c>
      <c r="C21" s="32">
        <v>52211.218000000001</v>
      </c>
      <c r="D21" s="32">
        <v>276726.18859472801</v>
      </c>
      <c r="E21" s="32">
        <v>199999.10193504699</v>
      </c>
      <c r="F21" s="32">
        <v>76727.086659680906</v>
      </c>
      <c r="G21" s="32">
        <v>199999.10193504699</v>
      </c>
      <c r="H21" s="32">
        <v>0.27726716813221303</v>
      </c>
    </row>
    <row r="22" spans="1:8" ht="14.25" x14ac:dyDescent="0.2">
      <c r="A22" s="32">
        <v>21</v>
      </c>
      <c r="B22" s="33">
        <v>35</v>
      </c>
      <c r="C22" s="32">
        <v>31417.387999999999</v>
      </c>
      <c r="D22" s="32">
        <v>915721.16324955795</v>
      </c>
      <c r="E22" s="32">
        <v>865268.97185486695</v>
      </c>
      <c r="F22" s="32">
        <v>50452.191394690301</v>
      </c>
      <c r="G22" s="32">
        <v>865268.97185486695</v>
      </c>
      <c r="H22" s="32">
        <v>5.5095583043700803E-2</v>
      </c>
    </row>
    <row r="23" spans="1:8" ht="14.25" x14ac:dyDescent="0.2">
      <c r="A23" s="32">
        <v>22</v>
      </c>
      <c r="B23" s="33">
        <v>36</v>
      </c>
      <c r="C23" s="32">
        <v>141946.073</v>
      </c>
      <c r="D23" s="32">
        <v>675093.36780708004</v>
      </c>
      <c r="E23" s="32">
        <v>571235.98964450997</v>
      </c>
      <c r="F23" s="32">
        <v>103857.378162569</v>
      </c>
      <c r="G23" s="32">
        <v>571235.98964450997</v>
      </c>
      <c r="H23" s="32">
        <v>0.15384150269455599</v>
      </c>
    </row>
    <row r="24" spans="1:8" ht="14.25" x14ac:dyDescent="0.2">
      <c r="A24" s="32">
        <v>23</v>
      </c>
      <c r="B24" s="33">
        <v>37</v>
      </c>
      <c r="C24" s="32">
        <v>149324.32199999999</v>
      </c>
      <c r="D24" s="32">
        <v>1210414.4922946901</v>
      </c>
      <c r="E24" s="32">
        <v>1060948.25859878</v>
      </c>
      <c r="F24" s="32">
        <v>149466.233695915</v>
      </c>
      <c r="G24" s="32">
        <v>1060948.25859878</v>
      </c>
      <c r="H24" s="32">
        <v>0.12348351300103701</v>
      </c>
    </row>
    <row r="25" spans="1:8" ht="14.25" x14ac:dyDescent="0.2">
      <c r="A25" s="32">
        <v>24</v>
      </c>
      <c r="B25" s="33">
        <v>38</v>
      </c>
      <c r="C25" s="32">
        <v>159594.57999999999</v>
      </c>
      <c r="D25" s="32">
        <v>795335.10821061896</v>
      </c>
      <c r="E25" s="32">
        <v>747901.91006902698</v>
      </c>
      <c r="F25" s="32">
        <v>47433.198141592897</v>
      </c>
      <c r="G25" s="32">
        <v>747901.91006902698</v>
      </c>
      <c r="H25" s="32">
        <v>5.9639261050993E-2</v>
      </c>
    </row>
    <row r="26" spans="1:8" ht="14.25" x14ac:dyDescent="0.2">
      <c r="A26" s="32">
        <v>25</v>
      </c>
      <c r="B26" s="33">
        <v>39</v>
      </c>
      <c r="C26" s="32">
        <v>73430.054999999993</v>
      </c>
      <c r="D26" s="32">
        <v>121254.76234044301</v>
      </c>
      <c r="E26" s="32">
        <v>88912.820844655405</v>
      </c>
      <c r="F26" s="32">
        <v>32341.941495787902</v>
      </c>
      <c r="G26" s="32">
        <v>88912.820844655405</v>
      </c>
      <c r="H26" s="32">
        <v>0.26672718556803898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2.2124000000000001</v>
      </c>
      <c r="E27" s="32">
        <v>2.2124000000000001</v>
      </c>
      <c r="F27" s="32">
        <v>0</v>
      </c>
      <c r="G27" s="32">
        <v>2.2124000000000001</v>
      </c>
      <c r="H27" s="32">
        <v>0</v>
      </c>
    </row>
    <row r="28" spans="1:8" ht="14.25" x14ac:dyDescent="0.2">
      <c r="A28" s="32">
        <v>27</v>
      </c>
      <c r="B28" s="33">
        <v>42</v>
      </c>
      <c r="C28" s="32">
        <v>9725.0879999999997</v>
      </c>
      <c r="D28" s="32">
        <v>183777.68719999999</v>
      </c>
      <c r="E28" s="32">
        <v>157862.42569999999</v>
      </c>
      <c r="F28" s="32">
        <v>25915.261500000001</v>
      </c>
      <c r="G28" s="32">
        <v>157862.42569999999</v>
      </c>
      <c r="H28" s="32">
        <v>0.14101418890856501</v>
      </c>
    </row>
    <row r="29" spans="1:8" ht="14.25" x14ac:dyDescent="0.2">
      <c r="A29" s="32">
        <v>28</v>
      </c>
      <c r="B29" s="33">
        <v>75</v>
      </c>
      <c r="C29" s="32">
        <v>201</v>
      </c>
      <c r="D29" s="32">
        <v>116656.41025641</v>
      </c>
      <c r="E29" s="32">
        <v>109542.863247863</v>
      </c>
      <c r="F29" s="32">
        <v>7113.5470085470097</v>
      </c>
      <c r="G29" s="32">
        <v>109542.863247863</v>
      </c>
      <c r="H29" s="32">
        <v>6.0978620831135297E-2</v>
      </c>
    </row>
    <row r="30" spans="1:8" ht="14.25" x14ac:dyDescent="0.2">
      <c r="A30" s="32">
        <v>29</v>
      </c>
      <c r="B30" s="33">
        <v>76</v>
      </c>
      <c r="C30" s="32">
        <v>1553</v>
      </c>
      <c r="D30" s="32">
        <v>256131.32178290599</v>
      </c>
      <c r="E30" s="32">
        <v>239806.27369316199</v>
      </c>
      <c r="F30" s="32">
        <v>16325.048089743599</v>
      </c>
      <c r="G30" s="32">
        <v>239806.27369316199</v>
      </c>
      <c r="H30" s="32">
        <v>6.3737023555363995E-2</v>
      </c>
    </row>
    <row r="31" spans="1:8" ht="14.25" x14ac:dyDescent="0.2">
      <c r="A31" s="32">
        <v>30</v>
      </c>
      <c r="B31" s="33">
        <v>99</v>
      </c>
      <c r="C31" s="32">
        <v>18</v>
      </c>
      <c r="D31" s="32">
        <v>10579.0560471976</v>
      </c>
      <c r="E31" s="32">
        <v>9678.2037364798398</v>
      </c>
      <c r="F31" s="32">
        <v>900.85231071779697</v>
      </c>
      <c r="G31" s="32">
        <v>9678.2037364798398</v>
      </c>
      <c r="H31" s="32">
        <v>8.5154318750058106E-2</v>
      </c>
    </row>
    <row r="32" spans="1:8" ht="14.25" x14ac:dyDescent="0.2">
      <c r="A32" s="32"/>
      <c r="B32" s="36">
        <v>70</v>
      </c>
      <c r="C32" s="37">
        <v>48</v>
      </c>
      <c r="D32" s="37">
        <v>45531.69</v>
      </c>
      <c r="E32" s="37">
        <v>43762.77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54</v>
      </c>
      <c r="D33" s="37">
        <v>160936.79999999999</v>
      </c>
      <c r="E33" s="37">
        <v>185212.04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21</v>
      </c>
      <c r="D34" s="37">
        <v>49011.99</v>
      </c>
      <c r="E34" s="37">
        <v>52064.97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67</v>
      </c>
      <c r="D35" s="37">
        <v>102783.88</v>
      </c>
      <c r="E35" s="37">
        <v>113578.83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30</v>
      </c>
      <c r="D36" s="37">
        <v>42074.400000000001</v>
      </c>
      <c r="E36" s="37">
        <v>46264.52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34</v>
      </c>
      <c r="D37" s="37">
        <v>41162.42</v>
      </c>
      <c r="E37" s="37">
        <v>35757.71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2015-08-14T00:39:40Z</dcterms:modified>
</cp:coreProperties>
</file>